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File2\令和5年度\C-財務・税政\01-財政\01-総括\01 市町協働課照会\04  財政状況資料集\済20240306【ご依頼314〆】令和4年度財政状況資料集の作成等について\"/>
    </mc:Choice>
  </mc:AlternateContent>
  <xr:revisionPtr revIDLastSave="0" documentId="13_ncr:1_{23E20EAA-B9CF-4492-B011-E669B3223D15}"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W39" i="10"/>
  <c r="BW40" i="10" s="1"/>
  <c r="BW41" i="10" s="1"/>
  <c r="BW42" i="10" s="1"/>
  <c r="BW43" i="10" s="1"/>
  <c r="BE39" i="10"/>
  <c r="AM39" i="10"/>
  <c r="U39" i="10"/>
  <c r="C39" i="10"/>
  <c r="CO38" i="10"/>
  <c r="BW38" i="10"/>
  <c r="BE38" i="10"/>
  <c r="AM38" i="10"/>
  <c r="C38" i="10"/>
  <c r="CO37" i="10"/>
  <c r="BW37" i="10"/>
  <c r="AM37" i="10"/>
  <c r="C37" i="10"/>
  <c r="CO36" i="10"/>
  <c r="BW36" i="10"/>
  <c r="CO35" i="10"/>
  <c r="BW35" i="10"/>
  <c r="CO34" i="10"/>
  <c r="BW34" i="10"/>
  <c r="C34" i="10"/>
  <c r="C35" i="10" l="1"/>
  <c r="C36"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E36" i="10" s="1"/>
  <c r="BE37" i="10" s="1"/>
</calcChain>
</file>

<file path=xl/sharedStrings.xml><?xml version="1.0" encoding="utf-8"?>
<sst xmlns="http://schemas.openxmlformats.org/spreadsheetml/2006/main" count="1121" uniqueCount="620">
  <si>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</si>
  <si>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</si>
  <si>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</si>
  <si>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</si>
  <si>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</si>
  <si>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</si>
  <si>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</si>
  <si>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</si>
  <si>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</si>
  <si>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</si>
  <si>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</si>
  <si>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</si>
  <si>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</si>
  <si>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</si>
  <si>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</si>
  <si>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</si>
  <si>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</si>
  <si>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</si>
  <si>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</si>
  <si>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</si>
  <si>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</si>
  <si>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</si>
  <si>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</si>
  <si>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</si>
  <si>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</si>
  <si>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</si>
  <si>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</si>
  <si>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</si>
  <si>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</si>
  <si>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</si>
  <si>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</si>
  <si>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</si>
  <si>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</si>
  <si>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</si>
  <si>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</si>
  <si>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</si>
  <si>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</si>
  <si>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</si>
  <si>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</si>
  <si>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</si>
  <si>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</si>
  <si>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</si>
  <si>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</si>
  <si>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</si>
  <si>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</si>
  <si>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</si>
  <si>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</si>
  <si>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</si>
  <si>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</si>
  <si>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</si>
  <si>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</si>
  <si>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</si>
  <si>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</si>
  <si>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</si>
  <si>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</si>
  <si>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</si>
  <si>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</si>
  <si>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</si>
  <si>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</si>
  <si>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</si>
  <si>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</si>
  <si>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</si>
  <si>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</si>
  <si>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</si>
  <si>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</si>
  <si>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</si>
  <si>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</si>
  <si>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</si>
  <si>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</si>
  <si>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</si>
  <si>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</si>
  <si>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</si>
  <si>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</si>
  <si>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</si>
  <si>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</si>
  <si>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</si>
  <si>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</si>
  <si>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</si>
  <si>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</si>
  <si>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</si>
  <si>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</si>
  <si>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</si>
  <si>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</si>
  <si>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</si>
  <si>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</si>
  <si>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</si>
  <si>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</si>
  <si>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</si>
  <si>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</si>
  <si>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</si>
  <si>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</si>
  <si>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</si>
  <si>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</si>
  <si>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</si>
  <si>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</si>
  <si>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</si>
  <si>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</si>
  <si>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</si>
  <si>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</si>
  <si>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</si>
  <si>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若狭町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</si>
  <si>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</si>
  <si>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</si>
  <si>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</si>
  <si>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</si>
  <si>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</si>
  <si>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</si>
  <si>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</si>
  <si>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</si>
  <si>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</si>
  <si>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</si>
  <si>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</si>
  <si>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</si>
  <si>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</si>
  <si>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</si>
  <si>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</si>
  <si>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</si>
  <si>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</si>
  <si>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</si>
  <si>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</si>
  <si>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</si>
  <si>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</si>
  <si>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</si>
  <si>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</si>
  <si>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</si>
  <si>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</si>
  <si>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</si>
  <si>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</si>
  <si>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</si>
  <si>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</si>
  <si>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</si>
  <si>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</si>
  <si>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</si>
  <si>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</si>
  <si>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</si>
  <si>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</si>
  <si>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</si>
  <si>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</si>
  <si>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</si>
  <si>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</si>
  <si>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</si>
  <si>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</si>
  <si>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</si>
  <si>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</si>
  <si>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</si>
  <si>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</si>
  <si>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</si>
  <si>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</si>
  <si>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</si>
  <si>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</si>
  <si>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</si>
  <si>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</si>
  <si>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</si>
  <si>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</si>
  <si>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</si>
  <si>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</si>
  <si>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</si>
  <si>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</si>
  <si>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</si>
  <si>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</si>
  <si>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</si>
  <si>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</si>
  <si>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</si>
  <si>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</si>
  <si>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</si>
  <si>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</si>
  <si>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</si>
  <si>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</si>
  <si>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</si>
  <si>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</si>
  <si>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</si>
  <si>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</si>
  <si>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</si>
  <si>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</si>
  <si>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</si>
  <si>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</si>
  <si>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</si>
  <si>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</si>
  <si>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</si>
  <si>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</si>
  <si>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</si>
  <si>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</si>
  <si>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</si>
  <si>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</si>
  <si>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</si>
  <si>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</si>
  <si>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</si>
  <si>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</si>
  <si>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</si>
  <si>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</si>
  <si>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</si>
  <si>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</si>
  <si>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</si>
  <si>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</si>
  <si>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</si>
  <si>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</si>
  <si>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</si>
  <si>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</si>
  <si>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</si>
  <si>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</si>
  <si>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</si>
  <si>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</si>
  <si>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</si>
  <si>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</si>
  <si>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</si>
  <si>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</si>
  <si>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</si>
  <si>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</si>
  <si>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</si>
  <si>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</si>
  <si>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</si>
  <si>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</si>
  <si>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</si>
  <si>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</si>
  <si>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</si>
  <si>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</si>
  <si>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福井県若狭町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</si>
  <si>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</si>
  <si>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</si>
  <si>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</si>
  <si>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</si>
  <si>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</si>
  <si>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</si>
  <si>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</si>
  <si>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</si>
  <si>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</si>
  <si>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</si>
  <si>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</si>
  <si>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</si>
  <si>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</si>
  <si>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</si>
  <si>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</si>
  <si>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</si>
  <si>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</si>
  <si>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</si>
  <si>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</si>
  <si>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</si>
  <si>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</si>
  <si>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</si>
  <si>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</si>
  <si>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</si>
  <si>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</si>
  <si>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</si>
  <si>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</si>
  <si>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</si>
  <si>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</si>
  <si>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</si>
  <si>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</si>
  <si>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</si>
  <si>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</si>
  <si>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</si>
  <si>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</si>
  <si>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</si>
  <si>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</si>
  <si>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</si>
  <si>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</si>
  <si>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</si>
  <si>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</si>
  <si>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</si>
  <si>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</si>
  <si>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</si>
  <si>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</si>
  <si>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</si>
  <si>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</si>
  <si>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</si>
  <si>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</si>
  <si>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</si>
  <si>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</si>
  <si>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</si>
  <si>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</si>
  <si>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</si>
  <si>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</si>
  <si>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</si>
  <si>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</si>
  <si>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</si>
  <si>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</si>
  <si>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</si>
  <si>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</si>
  <si>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</si>
  <si>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</si>
  <si>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</si>
  <si>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</si>
  <si>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</si>
  <si>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</si>
  <si>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</si>
  <si>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</si>
  <si>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</si>
  <si>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</si>
  <si>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</si>
  <si>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</si>
  <si>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</si>
  <si>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</si>
  <si>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</si>
  <si>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</si>
  <si>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</si>
  <si>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</si>
  <si>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</si>
  <si>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</si>
  <si>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</si>
  <si>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</si>
  <si>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</si>
  <si>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</si>
  <si>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</si>
  <si>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</si>
  <si>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</si>
  <si>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</si>
  <si>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</si>
  <si>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</si>
  <si>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</si>
  <si>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</si>
  <si>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</si>
  <si>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</si>
  <si>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</si>
  <si>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</si>
  <si>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</si>
  <si>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</si>
  <si>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</si>
  <si>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</si>
  <si>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</si>
  <si>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</si>
  <si>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</si>
  <si>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</si>
  <si>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</si>
  <si>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</si>
  <si>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</si>
  <si>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</si>
  <si>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</si>
  <si>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</si>
  <si>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</si>
  <si>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</si>
  <si>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</si>
  <si>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</si>
  <si>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</si>
  <si>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</si>
  <si>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</si>
  <si>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</si>
  <si>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</si>
  <si>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</si>
  <si>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</si>
  <si>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</si>
  <si>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</si>
  <si>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その他</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</si>
  <si>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</si>
  <si>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</si>
  <si>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</si>
  <si>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</si>
  <si>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</si>
  <si>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</si>
  <si>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</si>
  <si>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</si>
  <si>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</si>
  <si>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</si>
  <si>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</si>
  <si>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</si>
  <si>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</si>
  <si>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</si>
  <si>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</si>
  <si>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</si>
  <si>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</si>
  <si>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</si>
  <si>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</si>
  <si>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</si>
  <si>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</si>
  <si>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</si>
  <si>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</si>
  <si>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</si>
  <si>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</si>
  <si>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</si>
  <si>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福井県若狭町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</si>
  <si>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</si>
  <si>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</si>
  <si>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</si>
  <si>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</si>
  <si>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</si>
  <si>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</si>
  <si>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</si>
  <si>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</si>
  <si>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</si>
  <si>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</si>
  <si>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</si>
  <si>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</si>
  <si>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</si>
  <si>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</si>
  <si>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</si>
  <si>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</si>
  <si>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</si>
  <si>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</si>
  <si>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</si>
  <si>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</si>
  <si>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農業者労働災害共済事業特別会計</t>
    <phoneticPr fontId="5"/>
  </si>
  <si>
    <t>町営住宅等特別会計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</si>
  <si>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</si>
  <si>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</si>
  <si>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</si>
  <si>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</si>
  <si>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</si>
  <si>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</si>
  <si>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</si>
  <si>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</si>
  <si>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</si>
  <si>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</si>
  <si>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</si>
  <si>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</si>
  <si>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</si>
  <si>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</si>
  <si>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</si>
  <si>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直営診療所特別会計</t>
    <phoneticPr fontId="5"/>
  </si>
  <si>
    <t>介護保険特別会計（事業勘定）</t>
    <phoneticPr fontId="5"/>
  </si>
  <si>
    <t>介護保険特別会計（サービス勘定）</t>
    <phoneticPr fontId="5"/>
  </si>
  <si>
    <t>後期高齢者医療特別会計</t>
    <phoneticPr fontId="5"/>
  </si>
  <si>
    <t>水道事業会計</t>
    <phoneticPr fontId="5"/>
  </si>
  <si>
    <t>法適用企業</t>
    <phoneticPr fontId="5"/>
  </si>
  <si>
    <t>工業用水道事業会計</t>
    <phoneticPr fontId="5"/>
  </si>
  <si>
    <t>法適用企業</t>
    <phoneticPr fontId="5"/>
  </si>
  <si>
    <t>国民健康保険上中診療所事業会計</t>
    <phoneticPr fontId="5"/>
  </si>
  <si>
    <t>法適用企業</t>
    <phoneticPr fontId="5"/>
  </si>
  <si>
    <t>公共下水道事業特別会計</t>
    <phoneticPr fontId="5"/>
  </si>
  <si>
    <t>法非適用企業</t>
    <phoneticPr fontId="5"/>
  </si>
  <si>
    <t>農業集落排水処理事業特別会計</t>
    <phoneticPr fontId="5"/>
  </si>
  <si>
    <t>法非適用企業</t>
    <phoneticPr fontId="5"/>
  </si>
  <si>
    <t>漁業集落排水処理事業特別会計</t>
    <phoneticPr fontId="5"/>
  </si>
  <si>
    <t>法非適用企業</t>
    <phoneticPr fontId="5"/>
  </si>
  <si>
    <t>土地開発事業特別会計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</si>
  <si>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</si>
  <si>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</si>
  <si>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</si>
  <si>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</si>
  <si>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</si>
  <si>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</si>
  <si>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</si>
  <si>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</si>
  <si>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</si>
  <si>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</si>
  <si>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</si>
  <si>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</si>
  <si>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</si>
  <si>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</si>
  <si>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</si>
  <si>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</si>
  <si>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</si>
  <si>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</si>
  <si>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</si>
  <si>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</si>
  <si>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</si>
  <si>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</si>
  <si>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</si>
  <si>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</si>
  <si>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</si>
  <si>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</si>
  <si>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</si>
  <si>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</si>
  <si>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</si>
  <si>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</si>
  <si>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</si>
  <si>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</si>
  <si>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</si>
  <si>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</si>
  <si>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</si>
  <si>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</si>
  <si>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</si>
  <si>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</si>
  <si>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</si>
  <si>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</si>
  <si>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</si>
  <si>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</si>
  <si>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</si>
  <si>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</si>
  <si>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</si>
  <si>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</si>
  <si>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</si>
  <si>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</si>
  <si>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</si>
  <si>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</si>
  <si>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</si>
  <si>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</si>
  <si>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</si>
  <si>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</si>
  <si>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</si>
  <si>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</si>
  <si>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</si>
  <si>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</si>
  <si>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</si>
  <si>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</si>
  <si>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</si>
  <si>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</si>
  <si>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</si>
  <si>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</si>
  <si>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</si>
  <si>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</si>
  <si>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</si>
  <si>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</si>
  <si>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</si>
  <si>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国民健康保険上中診療所事業会計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</si>
  <si>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</si>
  <si>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</si>
  <si>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</si>
  <si>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</si>
  <si>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</si>
  <si>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</si>
  <si>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</si>
  <si>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</si>
  <si>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</si>
  <si>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</si>
  <si>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</si>
  <si>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</si>
  <si>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</si>
  <si>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</si>
  <si>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</si>
  <si>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</si>
  <si>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</si>
  <si>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</si>
  <si>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</si>
  <si>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</si>
  <si>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</si>
  <si>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</si>
  <si>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</si>
  <si>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</si>
  <si>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</si>
  <si>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</si>
  <si>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</si>
  <si>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</si>
  <si>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</si>
  <si>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</si>
  <si>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</si>
  <si>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</si>
  <si>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</si>
  <si>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</si>
  <si>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</si>
  <si>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</si>
  <si>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</si>
  <si>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</si>
  <si>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</si>
  <si>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</si>
  <si>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</si>
  <si>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</si>
  <si>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</si>
  <si>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</si>
  <si>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</si>
  <si>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</si>
  <si>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</si>
  <si>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</si>
  <si>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</si>
  <si>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</si>
  <si>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</si>
  <si>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</si>
  <si>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</si>
  <si>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</si>
  <si>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</si>
  <si>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</si>
  <si>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</si>
  <si>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</si>
  <si>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</si>
  <si>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</si>
  <si>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</si>
  <si>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</si>
  <si>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</si>
  <si>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</si>
  <si>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</si>
  <si>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</si>
  <si>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</si>
  <si>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</si>
  <si>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</si>
  <si>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</si>
  <si>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</si>
  <si>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</si>
  <si>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</si>
  <si>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</si>
  <si>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</si>
  <si>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</si>
  <si>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</si>
  <si>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</si>
  <si>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</si>
  <si>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</si>
  <si>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</si>
  <si>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</si>
  <si>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</si>
  <si>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</si>
  <si>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0.40</t>
  </si>
  <si>
    <t>水道事業会計</t>
  </si>
  <si>
    <t>一般会計</t>
  </si>
  <si>
    <t>工業用水道事業会計</t>
  </si>
  <si>
    <t>公共下水道事業特別会計</t>
  </si>
  <si>
    <t>介護保険特別会計（事業勘定）</t>
  </si>
  <si>
    <t>国民健康保険上中診療所事業会計</t>
  </si>
  <si>
    <t>▲ 0.29</t>
  </si>
  <si>
    <t>直営診療所特別会計</t>
  </si>
  <si>
    <t>農業集落排水処理事業特別会計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</si>
  <si>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</si>
  <si>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</si>
  <si>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</si>
  <si>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</si>
  <si>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</si>
  <si>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</si>
  <si>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</si>
  <si>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</si>
  <si>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</si>
  <si>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公立小浜病院組合</t>
    <rPh sb="0" eb="2">
      <t>コウリツ</t>
    </rPh>
    <rPh sb="2" eb="4">
      <t>オバマ</t>
    </rPh>
    <rPh sb="4" eb="6">
      <t>ビョウイン</t>
    </rPh>
    <rPh sb="6" eb="8">
      <t>クミアイ</t>
    </rPh>
    <phoneticPr fontId="2"/>
  </si>
  <si>
    <t>若狭消防組合</t>
    <rPh sb="0" eb="2">
      <t>ワカサ</t>
    </rPh>
    <rPh sb="2" eb="4">
      <t>ショウボウ</t>
    </rPh>
    <rPh sb="4" eb="6">
      <t>クミアイ</t>
    </rPh>
    <phoneticPr fontId="2"/>
  </si>
  <si>
    <t>敦賀美方消防組合</t>
    <rPh sb="0" eb="6">
      <t>ツルガミカタショウボウ</t>
    </rPh>
    <rPh sb="6" eb="8">
      <t>クミアイ</t>
    </rPh>
    <phoneticPr fontId="2"/>
  </si>
  <si>
    <t>美浜・三方環境衛生組合</t>
    <rPh sb="0" eb="2">
      <t>ミハマ</t>
    </rPh>
    <rPh sb="3" eb="5">
      <t>ミカタ</t>
    </rPh>
    <rPh sb="5" eb="7">
      <t>カンキョウ</t>
    </rPh>
    <rPh sb="7" eb="9">
      <t>エイセイ</t>
    </rPh>
    <rPh sb="9" eb="11">
      <t>クミアイ</t>
    </rPh>
    <phoneticPr fontId="2"/>
  </si>
  <si>
    <t>福井県後期高齢者医療広域連合</t>
    <rPh sb="0" eb="3">
      <t>フクイケン</t>
    </rPh>
    <rPh sb="3" eb="5">
      <t>コウキ</t>
    </rPh>
    <rPh sb="5" eb="8">
      <t>コウレイシャ</t>
    </rPh>
    <rPh sb="8" eb="10">
      <t>イリョウ</t>
    </rPh>
    <rPh sb="10" eb="12">
      <t>コウイキ</t>
    </rPh>
    <rPh sb="12" eb="14">
      <t>レンゴウ</t>
    </rPh>
    <phoneticPr fontId="2"/>
  </si>
  <si>
    <t>福井県市町総合事務組合（事業会計）</t>
    <rPh sb="0" eb="3">
      <t>フクイケン</t>
    </rPh>
    <rPh sb="3" eb="4">
      <t>シ</t>
    </rPh>
    <rPh sb="4" eb="5">
      <t>マチ</t>
    </rPh>
    <rPh sb="5" eb="7">
      <t>ソウゴウ</t>
    </rPh>
    <rPh sb="7" eb="9">
      <t>ジム</t>
    </rPh>
    <rPh sb="9" eb="11">
      <t>クミアイ</t>
    </rPh>
    <rPh sb="12" eb="14">
      <t>ジギョウ</t>
    </rPh>
    <rPh sb="14" eb="16">
      <t>カイケイ</t>
    </rPh>
    <phoneticPr fontId="2"/>
  </si>
  <si>
    <t>福井県市町総合事務組合（普通会計）</t>
    <rPh sb="0" eb="3">
      <t>フクイケン</t>
    </rPh>
    <rPh sb="3" eb="4">
      <t>シ</t>
    </rPh>
    <rPh sb="4" eb="5">
      <t>マチ</t>
    </rPh>
    <rPh sb="5" eb="7">
      <t>ソウゴウ</t>
    </rPh>
    <rPh sb="7" eb="9">
      <t>ジム</t>
    </rPh>
    <rPh sb="9" eb="11">
      <t>クミアイ</t>
    </rPh>
    <rPh sb="12" eb="14">
      <t>フツウ</t>
    </rPh>
    <rPh sb="14" eb="16">
      <t>カイケイ</t>
    </rPh>
    <phoneticPr fontId="2"/>
  </si>
  <si>
    <t>福井県自治会館組合</t>
    <rPh sb="0" eb="3">
      <t>フクイケン</t>
    </rPh>
    <rPh sb="3" eb="5">
      <t>ジチ</t>
    </rPh>
    <rPh sb="5" eb="7">
      <t>カイカン</t>
    </rPh>
    <rPh sb="7" eb="9">
      <t>クミアイ</t>
    </rPh>
    <phoneticPr fontId="2"/>
  </si>
  <si>
    <t>嶺南広域行政組合</t>
    <rPh sb="0" eb="2">
      <t>レイナン</t>
    </rPh>
    <rPh sb="2" eb="4">
      <t>コウイキ</t>
    </rPh>
    <rPh sb="4" eb="6">
      <t>ギョウセイ</t>
    </rPh>
    <rPh sb="6" eb="8">
      <t>クミアイ</t>
    </rPh>
    <phoneticPr fontId="2"/>
  </si>
  <si>
    <t>若狭広域行政事務組合</t>
    <rPh sb="0" eb="2">
      <t>ワカサ</t>
    </rPh>
    <rPh sb="2" eb="4">
      <t>コウイキ</t>
    </rPh>
    <rPh sb="4" eb="6">
      <t>ギョウセイ</t>
    </rPh>
    <rPh sb="6" eb="8">
      <t>ジム</t>
    </rPh>
    <rPh sb="8" eb="10">
      <t>クミアイ</t>
    </rPh>
    <phoneticPr fontId="2"/>
  </si>
  <si>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2"/>
  </si>
  <si>
    <t>〇</t>
    <phoneticPr fontId="2"/>
  </si>
  <si>
    <t>レインボーライン</t>
    <phoneticPr fontId="2"/>
  </si>
  <si>
    <t>エコファームみかた</t>
    <phoneticPr fontId="2"/>
  </si>
  <si>
    <t>かみなか農学舎</t>
    <rPh sb="4" eb="6">
      <t>ノウガク</t>
    </rPh>
    <rPh sb="6" eb="7">
      <t>シャ</t>
    </rPh>
    <phoneticPr fontId="2"/>
  </si>
  <si>
    <t>若狭瓜割</t>
    <rPh sb="0" eb="2">
      <t>ワカサ</t>
    </rPh>
    <rPh sb="2" eb="3">
      <t>ウリ</t>
    </rPh>
    <rPh sb="3" eb="4">
      <t>ワリ</t>
    </rPh>
    <phoneticPr fontId="2"/>
  </si>
  <si>
    <t>クマツグ</t>
    <phoneticPr fontId="2"/>
  </si>
  <si>
    <t>-</t>
    <phoneticPr fontId="2"/>
  </si>
  <si>
    <t>公共交通活性化基金</t>
    <rPh sb="0" eb="2">
      <t>コウキョウ</t>
    </rPh>
    <rPh sb="2" eb="4">
      <t>コウツウ</t>
    </rPh>
    <rPh sb="4" eb="7">
      <t>カッセイカ</t>
    </rPh>
    <rPh sb="7" eb="9">
      <t>キキン</t>
    </rPh>
    <phoneticPr fontId="5"/>
  </si>
  <si>
    <t>ふるさと応援基金</t>
    <rPh sb="4" eb="6">
      <t>オウエン</t>
    </rPh>
    <rPh sb="6" eb="8">
      <t>キキン</t>
    </rPh>
    <phoneticPr fontId="2"/>
  </si>
  <si>
    <t>社会福祉施設維持管理基金</t>
    <rPh sb="0" eb="2">
      <t>シャカイ</t>
    </rPh>
    <rPh sb="2" eb="4">
      <t>フクシ</t>
    </rPh>
    <rPh sb="4" eb="6">
      <t>シセツ</t>
    </rPh>
    <rPh sb="6" eb="8">
      <t>イジ</t>
    </rPh>
    <rPh sb="8" eb="10">
      <t>カンリ</t>
    </rPh>
    <rPh sb="10" eb="12">
      <t>キキン</t>
    </rPh>
    <phoneticPr fontId="2"/>
  </si>
  <si>
    <t>観光振興基金</t>
    <rPh sb="0" eb="2">
      <t>カンコウ</t>
    </rPh>
    <rPh sb="2" eb="4">
      <t>シンコウ</t>
    </rPh>
    <rPh sb="4" eb="6">
      <t>キキン</t>
    </rPh>
    <phoneticPr fontId="2"/>
  </si>
  <si>
    <t>情報基盤整備事業基金</t>
    <rPh sb="0" eb="2">
      <t>ジョウホウ</t>
    </rPh>
    <rPh sb="2" eb="4">
      <t>キバン</t>
    </rPh>
    <rPh sb="4" eb="6">
      <t>セイビ</t>
    </rPh>
    <rPh sb="6" eb="8">
      <t>ジギョウ</t>
    </rPh>
    <rPh sb="8" eb="10">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</si>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</sst>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117234</c:v>
                </c:pt>
                <c:pt idx="3">
                  <c:v>97758</c:v>
                </c:pt>
                <c:pt idx="4">
                  <c:v>91338</c:v>
                </c:pt>
              </c:numCache>
            </c:numRef>
          </c:val>
          <c:smooth val="0"/>
          <c:extLst>
            <c:ext xmlns:c16="http://schemas.microsoft.com/office/drawing/2014/chart" uri="{C3380CC4-5D6E-409C-BE32-E72D297353CC}">
              <c16:uniqueId val="{00000000-E5CB-432C-BDD0-4A91D7FF0F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69496</c:v>
                </c:pt>
                <c:pt idx="1">
                  <c:v>69380</c:v>
                </c:pt>
                <c:pt idx="2">
                  <c:v>101109</c:v>
                </c:pt>
                <c:pt idx="3">
                  <c:v>128910</c:v>
                </c:pt>
                <c:pt idx="4">
                  <c:v>92444</c:v>
                </c:pt>
              </c:numCache>
            </c:numRef>
          </c:val>
          <c:smooth val="0"/>
          <c:extLst>
            <c:ext xmlns:c16="http://schemas.microsoft.com/office/drawing/2014/chart" uri="{C3380CC4-5D6E-409C-BE32-E72D297353CC}">
              <c16:uniqueId val="{00000001-E5CB-432C-BDD0-4A91D7FF0F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9.11</c:v>
                </c:pt>
                <c:pt idx="1">
                  <c:v>8.7899999999999991</c:v>
                </c:pt>
                <c:pt idx="2">
                  <c:v>8.8000000000000007</c:v>
                </c:pt>
                <c:pt idx="3">
                  <c:v>14.28</c:v>
                </c:pt>
                <c:pt idx="4">
                  <c:v>15.17</c:v>
                </c:pt>
              </c:numCache>
            </c:numRef>
          </c:val>
          <c:extLst>
            <c:ext xmlns:c16="http://schemas.microsoft.com/office/drawing/2014/chart" uri="{C3380CC4-5D6E-409C-BE32-E72D297353CC}">
              <c16:uniqueId val="{00000000-4198-4BBC-B58F-5D7D5C1D66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15.99</c:v>
                </c:pt>
                <c:pt idx="1">
                  <c:v>15.5</c:v>
                </c:pt>
                <c:pt idx="2">
                  <c:v>17.059999999999999</c:v>
                </c:pt>
                <c:pt idx="3">
                  <c:v>20.54</c:v>
                </c:pt>
                <c:pt idx="4">
                  <c:v>28.36</c:v>
                </c:pt>
              </c:numCache>
            </c:numRef>
          </c:val>
          <c:extLst>
            <c:ext xmlns:c16="http://schemas.microsoft.com/office/drawing/2014/chart" uri="{C3380CC4-5D6E-409C-BE32-E72D297353CC}">
              <c16:uniqueId val="{00000001-4198-4BBC-B58F-5D7D5C1D66F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3.61</c:v>
                </c:pt>
                <c:pt idx="1">
                  <c:v>-0.4</c:v>
                </c:pt>
                <c:pt idx="2">
                  <c:v>2.7</c:v>
                </c:pt>
                <c:pt idx="3">
                  <c:v>10.039999999999999</c:v>
                </c:pt>
                <c:pt idx="4">
                  <c:v>7.83</c:v>
                </c:pt>
              </c:numCache>
            </c:numRef>
          </c:val>
          <c:smooth val="0"/>
          <c:extLst>
            <c:ext xmlns:c16="http://schemas.microsoft.com/office/drawing/2014/chart" uri="{C3380CC4-5D6E-409C-BE32-E72D297353CC}">
              <c16:uniqueId val="{00000002-4198-4BBC-B58F-5D7D5C1D66F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1.0900000000000001</c:v>
                </c:pt>
                <c:pt idx="2">
                  <c:v>#N/A</c:v>
                </c:pt>
                <c:pt idx="3">
                  <c:v>1.02</c:v>
                </c:pt>
                <c:pt idx="4">
                  <c:v>#N/A</c:v>
                </c:pt>
                <c:pt idx="5">
                  <c:v>1.7</c:v>
                </c:pt>
                <c:pt idx="6">
                  <c:v>#N/A</c:v>
                </c:pt>
                <c:pt idx="7">
                  <c:v>4.3499999999999996</c:v>
                </c:pt>
                <c:pt idx="8">
                  <c:v>#N/A</c:v>
                </c:pt>
                <c:pt idx="9">
                  <c:v>0.28000000000000003</c:v>
                </c:pt>
              </c:numCache>
            </c:numRef>
          </c:val>
          <c:extLst>
            <c:ext xmlns:c16="http://schemas.microsoft.com/office/drawing/2014/chart" uri="{C3380CC4-5D6E-409C-BE32-E72D297353CC}">
              <c16:uniqueId val="{00000000-1022-4B1C-B65E-B08AF723DF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22-4B1C-B65E-B08AF723DF65}"/>
            </c:ext>
          </c:extLst>
        </c:ser>
        <c:ser>
          <c:idx val="2"/>
          <c:order val="2"/>
          <c:tx>
            <c:strRef>
              <c:f>データシート!$A$29</c:f>
              <c:strCache>
                <c:ptCount val="1"/>
                <c:pt idx="0">
                  <c:v>農業集落排水処理事業特別会計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c:v>
                </c:pt>
                <c:pt idx="4">
                  <c:v>#N/A</c:v>
                </c:pt>
                <c:pt idx="5">
                  <c:v>0.08</c:v>
                </c:pt>
                <c:pt idx="6">
                  <c:v>#N/A</c:v>
                </c:pt>
                <c:pt idx="7">
                  <c:v>0.57999999999999996</c:v>
                </c:pt>
                <c:pt idx="8">
                  <c:v>#N/A</c:v>
                </c:pt>
                <c:pt idx="9">
                  <c:v>0.23</c:v>
                </c:pt>
              </c:numCache>
            </c:numRef>
          </c:val>
          <c:extLst>
            <c:ext xmlns:c16="http://schemas.microsoft.com/office/drawing/2014/chart" uri="{C3380CC4-5D6E-409C-BE32-E72D297353CC}">
              <c16:uniqueId val="{00000002-1022-4B1C-B65E-B08AF723DF65}"/>
            </c:ext>
          </c:extLst>
        </c:ser>
        <c:ser>
          <c:idx val="3"/>
          <c:order val="3"/>
          <c:tx>
            <c:strRef>
              <c:f>データシート!$A$30</c:f>
              <c:strCache>
                <c:ptCount val="1"/>
                <c:pt idx="0">
                  <c:v>直営診療所特別会計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0.12</c:v>
                </c:pt>
                <c:pt idx="4">
                  <c:v>#N/A</c:v>
                </c:pt>
                <c:pt idx="5">
                  <c:v>0.08</c:v>
                </c:pt>
                <c:pt idx="6">
                  <c:v>#N/A</c:v>
                </c:pt>
                <c:pt idx="7">
                  <c:v>0.08</c:v>
                </c:pt>
                <c:pt idx="8">
                  <c:v>#N/A</c:v>
                </c:pt>
                <c:pt idx="9">
                  <c:v>0.32</c:v>
                </c:pt>
              </c:numCache>
            </c:numRef>
          </c:val>
          <c:extLst>
            <c:ext xmlns:c16="http://schemas.microsoft.com/office/drawing/2014/chart" uri="{C3380CC4-5D6E-409C-BE32-E72D297353CC}">
              <c16:uniqueId val="{00000003-1022-4B1C-B65E-B08AF723DF65}"/>
            </c:ext>
          </c:extLst>
        </c:ser>
        <c:ser>
          <c:idx val="4"/>
          <c:order val="4"/>
          <c:tx>
            <c:strRef>
              <c:f>データシート!$A$31</c:f>
              <c:strCache>
                <c:ptCount val="1"/>
                <c:pt idx="0">
                  <c:v>国民健康保険上中診療所事業会計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0.28999999999999998</c:v>
                </c:pt>
                <c:pt idx="1">
                  <c:v>#N/A</c:v>
                </c:pt>
                <c:pt idx="2">
                  <c:v>#N/A</c:v>
                </c:pt>
                <c:pt idx="3">
                  <c:v>0.33</c:v>
                </c:pt>
                <c:pt idx="4">
                  <c:v>#N/A</c:v>
                </c:pt>
                <c:pt idx="5">
                  <c:v>0.31</c:v>
                </c:pt>
                <c:pt idx="6">
                  <c:v>#N/A</c:v>
                </c:pt>
                <c:pt idx="7">
                  <c:v>0.49</c:v>
                </c:pt>
                <c:pt idx="8">
                  <c:v>#N/A</c:v>
                </c:pt>
                <c:pt idx="9">
                  <c:v>0.65</c:v>
                </c:pt>
              </c:numCache>
            </c:numRef>
          </c:val>
          <c:extLst>
            <c:ext xmlns:c16="http://schemas.microsoft.com/office/drawing/2014/chart" uri="{C3380CC4-5D6E-409C-BE32-E72D297353CC}">
              <c16:uniqueId val="{00000004-1022-4B1C-B65E-B08AF723DF65}"/>
            </c:ext>
          </c:extLst>
        </c:ser>
        <c:ser>
          <c:idx val="5"/>
          <c:order val="5"/>
          <c:tx>
            <c:strRef>
              <c:f>データシート!$A$32</c:f>
              <c:strCache>
                <c:ptCount val="1"/>
                <c:pt idx="0">
                  <c:v>介護保険特別会計（事業勘定）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1.1200000000000001</c:v>
                </c:pt>
                <c:pt idx="2">
                  <c:v>#N/A</c:v>
                </c:pt>
                <c:pt idx="3">
                  <c:v>0.36</c:v>
                </c:pt>
                <c:pt idx="4">
                  <c:v>#N/A</c:v>
                </c:pt>
                <c:pt idx="5">
                  <c:v>0.73</c:v>
                </c:pt>
                <c:pt idx="6">
                  <c:v>#N/A</c:v>
                </c:pt>
                <c:pt idx="7">
                  <c:v>1.18</c:v>
                </c:pt>
                <c:pt idx="8">
                  <c:v>#N/A</c:v>
                </c:pt>
                <c:pt idx="9">
                  <c:v>2.0099999999999998</c:v>
                </c:pt>
              </c:numCache>
            </c:numRef>
          </c:val>
          <c:extLst>
            <c:ext xmlns:c16="http://schemas.microsoft.com/office/drawing/2014/chart" uri="{C3380CC4-5D6E-409C-BE32-E72D297353CC}">
              <c16:uniqueId val="{00000005-1022-4B1C-B65E-B08AF723DF65}"/>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0.01</c:v>
                </c:pt>
                <c:pt idx="4">
                  <c:v>#N/A</c:v>
                </c:pt>
                <c:pt idx="5">
                  <c:v>0.09</c:v>
                </c:pt>
                <c:pt idx="6">
                  <c:v>#N/A</c:v>
                </c:pt>
                <c:pt idx="7">
                  <c:v>0.48</c:v>
                </c:pt>
                <c:pt idx="8">
                  <c:v>#N/A</c:v>
                </c:pt>
                <c:pt idx="9">
                  <c:v>2.71</c:v>
                </c:pt>
              </c:numCache>
            </c:numRef>
          </c:val>
          <c:extLst>
            <c:ext xmlns:c16="http://schemas.microsoft.com/office/drawing/2014/chart" uri="{C3380CC4-5D6E-409C-BE32-E72D297353CC}">
              <c16:uniqueId val="{00000006-1022-4B1C-B65E-B08AF723DF65}"/>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4.08</c:v>
                </c:pt>
                <c:pt idx="2">
                  <c:v>#N/A</c:v>
                </c:pt>
                <c:pt idx="3">
                  <c:v>4.05</c:v>
                </c:pt>
                <c:pt idx="4">
                  <c:v>#N/A</c:v>
                </c:pt>
                <c:pt idx="5">
                  <c:v>3.87</c:v>
                </c:pt>
                <c:pt idx="6">
                  <c:v>#N/A</c:v>
                </c:pt>
                <c:pt idx="7">
                  <c:v>3.76</c:v>
                </c:pt>
                <c:pt idx="8">
                  <c:v>#N/A</c:v>
                </c:pt>
                <c:pt idx="9">
                  <c:v>3.88</c:v>
                </c:pt>
              </c:numCache>
            </c:numRef>
          </c:val>
          <c:extLst>
            <c:ext xmlns:c16="http://schemas.microsoft.com/office/drawing/2014/chart" uri="{C3380CC4-5D6E-409C-BE32-E72D297353CC}">
              <c16:uniqueId val="{00000007-1022-4B1C-B65E-B08AF723DF6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8.9700000000000006</c:v>
                </c:pt>
                <c:pt idx="2">
                  <c:v>#N/A</c:v>
                </c:pt>
                <c:pt idx="3">
                  <c:v>8.64</c:v>
                </c:pt>
                <c:pt idx="4">
                  <c:v>#N/A</c:v>
                </c:pt>
                <c:pt idx="5">
                  <c:v>8.0500000000000007</c:v>
                </c:pt>
                <c:pt idx="6">
                  <c:v>#N/A</c:v>
                </c:pt>
                <c:pt idx="7">
                  <c:v>14.21</c:v>
                </c:pt>
                <c:pt idx="8">
                  <c:v>#N/A</c:v>
                </c:pt>
                <c:pt idx="9">
                  <c:v>14.96</c:v>
                </c:pt>
              </c:numCache>
            </c:numRef>
          </c:val>
          <c:extLst>
            <c:ext xmlns:c16="http://schemas.microsoft.com/office/drawing/2014/chart" uri="{C3380CC4-5D6E-409C-BE32-E72D297353CC}">
              <c16:uniqueId val="{00000008-1022-4B1C-B65E-B08AF723DF6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12.82</c:v>
                </c:pt>
                <c:pt idx="2">
                  <c:v>#N/A</c:v>
                </c:pt>
                <c:pt idx="3">
                  <c:v>12.69</c:v>
                </c:pt>
                <c:pt idx="4">
                  <c:v>#N/A</c:v>
                </c:pt>
                <c:pt idx="5">
                  <c:v>12.06</c:v>
                </c:pt>
                <c:pt idx="6">
                  <c:v>#N/A</c:v>
                </c:pt>
                <c:pt idx="7">
                  <c:v>11.93</c:v>
                </c:pt>
                <c:pt idx="8">
                  <c:v>#N/A</c:v>
                </c:pt>
                <c:pt idx="9">
                  <c:v>17.04</c:v>
                </c:pt>
              </c:numCache>
            </c:numRef>
          </c:val>
          <c:extLst>
            <c:ext xmlns:c16="http://schemas.microsoft.com/office/drawing/2014/chart" uri="{C3380CC4-5D6E-409C-BE32-E72D297353CC}">
              <c16:uniqueId val="{00000009-1022-4B1C-B65E-B08AF723DF6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1190</c:v>
                </c:pt>
                <c:pt idx="5">
                  <c:v>1187</c:v>
                </c:pt>
                <c:pt idx="8">
                  <c:v>1207</c:v>
                </c:pt>
                <c:pt idx="11">
                  <c:v>1268</c:v>
                </c:pt>
                <c:pt idx="14">
                  <c:v>1198</c:v>
                </c:pt>
              </c:numCache>
            </c:numRef>
          </c:val>
          <c:extLst>
            <c:ext xmlns:c16="http://schemas.microsoft.com/office/drawing/2014/chart" uri="{C3380CC4-5D6E-409C-BE32-E72D297353CC}">
              <c16:uniqueId val="{00000000-4EF5-4551-817B-5E340E2C06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F5-4551-817B-5E340E2C06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EF5-4551-817B-5E340E2C06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208</c:v>
                </c:pt>
                <c:pt idx="3">
                  <c:v>219</c:v>
                </c:pt>
                <c:pt idx="6">
                  <c:v>207</c:v>
                </c:pt>
                <c:pt idx="9">
                  <c:v>210</c:v>
                </c:pt>
                <c:pt idx="12">
                  <c:v>216</c:v>
                </c:pt>
              </c:numCache>
            </c:numRef>
          </c:val>
          <c:extLst>
            <c:ext xmlns:c16="http://schemas.microsoft.com/office/drawing/2014/chart" uri="{C3380CC4-5D6E-409C-BE32-E72D297353CC}">
              <c16:uniqueId val="{00000003-4EF5-4551-817B-5E340E2C06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466</c:v>
                </c:pt>
                <c:pt idx="3">
                  <c:v>470</c:v>
                </c:pt>
                <c:pt idx="6">
                  <c:v>475</c:v>
                </c:pt>
                <c:pt idx="9">
                  <c:v>499</c:v>
                </c:pt>
                <c:pt idx="12">
                  <c:v>439</c:v>
                </c:pt>
              </c:numCache>
            </c:numRef>
          </c:val>
          <c:extLst>
            <c:ext xmlns:c16="http://schemas.microsoft.com/office/drawing/2014/chart" uri="{C3380CC4-5D6E-409C-BE32-E72D297353CC}">
              <c16:uniqueId val="{00000004-4EF5-4551-817B-5E340E2C06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F5-4551-817B-5E340E2C06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F5-4551-817B-5E340E2C06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1253</c:v>
                </c:pt>
                <c:pt idx="3">
                  <c:v>1262</c:v>
                </c:pt>
                <c:pt idx="6">
                  <c:v>1283</c:v>
                </c:pt>
                <c:pt idx="9">
                  <c:v>1305</c:v>
                </c:pt>
                <c:pt idx="12">
                  <c:v>1274</c:v>
                </c:pt>
              </c:numCache>
            </c:numRef>
          </c:val>
          <c:extLst>
            <c:ext xmlns:c16="http://schemas.microsoft.com/office/drawing/2014/chart" uri="{C3380CC4-5D6E-409C-BE32-E72D297353CC}">
              <c16:uniqueId val="{00000007-4EF5-4551-817B-5E340E2C06B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737</c:v>
                </c:pt>
                <c:pt idx="2">
                  <c:v>#N/A</c:v>
                </c:pt>
                <c:pt idx="3">
                  <c:v>#N/A</c:v>
                </c:pt>
                <c:pt idx="4">
                  <c:v>764</c:v>
                </c:pt>
                <c:pt idx="5">
                  <c:v>#N/A</c:v>
                </c:pt>
                <c:pt idx="6">
                  <c:v>#N/A</c:v>
                </c:pt>
                <c:pt idx="7">
                  <c:v>758</c:v>
                </c:pt>
                <c:pt idx="8">
                  <c:v>#N/A</c:v>
                </c:pt>
                <c:pt idx="9">
                  <c:v>#N/A</c:v>
                </c:pt>
                <c:pt idx="10">
                  <c:v>746</c:v>
                </c:pt>
                <c:pt idx="11">
                  <c:v>#N/A</c:v>
                </c:pt>
                <c:pt idx="12">
                  <c:v>#N/A</c:v>
                </c:pt>
                <c:pt idx="13">
                  <c:v>731</c:v>
                </c:pt>
                <c:pt idx="14">
                  <c:v>#N/A</c:v>
                </c:pt>
              </c:numCache>
            </c:numRef>
          </c:val>
          <c:smooth val="0"/>
          <c:extLst>
            <c:ext xmlns:c16="http://schemas.microsoft.com/office/drawing/2014/chart" uri="{C3380CC4-5D6E-409C-BE32-E72D297353CC}">
              <c16:uniqueId val="{00000008-4EF5-4551-817B-5E340E2C06B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11065</c:v>
                </c:pt>
                <c:pt idx="5">
                  <c:v>10517</c:v>
                </c:pt>
                <c:pt idx="8">
                  <c:v>10139</c:v>
                </c:pt>
                <c:pt idx="11">
                  <c:v>9396</c:v>
                </c:pt>
                <c:pt idx="14">
                  <c:v>9039</c:v>
                </c:pt>
              </c:numCache>
            </c:numRef>
          </c:val>
          <c:extLst>
            <c:ext xmlns:c16="http://schemas.microsoft.com/office/drawing/2014/chart" uri="{C3380CC4-5D6E-409C-BE32-E72D297353CC}">
              <c16:uniqueId val="{00000000-4009-4BE2-80B6-D5425B1EA3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299</c:v>
                </c:pt>
                <c:pt idx="5">
                  <c:v>272</c:v>
                </c:pt>
                <c:pt idx="8">
                  <c:v>244</c:v>
                </c:pt>
                <c:pt idx="11">
                  <c:v>224</c:v>
                </c:pt>
                <c:pt idx="14">
                  <c:v>114</c:v>
                </c:pt>
              </c:numCache>
            </c:numRef>
          </c:val>
          <c:extLst>
            <c:ext xmlns:c16="http://schemas.microsoft.com/office/drawing/2014/chart" uri="{C3380CC4-5D6E-409C-BE32-E72D297353CC}">
              <c16:uniqueId val="{00000001-4009-4BE2-80B6-D5425B1EA3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1839</c:v>
                </c:pt>
                <c:pt idx="5">
                  <c:v>2015</c:v>
                </c:pt>
                <c:pt idx="8">
                  <c:v>2115</c:v>
                </c:pt>
                <c:pt idx="11">
                  <c:v>2493</c:v>
                </c:pt>
                <c:pt idx="14">
                  <c:v>3634</c:v>
                </c:pt>
              </c:numCache>
            </c:numRef>
          </c:val>
          <c:extLst>
            <c:ext xmlns:c16="http://schemas.microsoft.com/office/drawing/2014/chart" uri="{C3380CC4-5D6E-409C-BE32-E72D297353CC}">
              <c16:uniqueId val="{00000002-4009-4BE2-80B6-D5425B1EA3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95</c:v>
                </c:pt>
                <c:pt idx="3">
                  <c:v>121</c:v>
                </c:pt>
                <c:pt idx="6">
                  <c:v>0</c:v>
                </c:pt>
                <c:pt idx="9">
                  <c:v>0</c:v>
                </c:pt>
                <c:pt idx="12">
                  <c:v>0</c:v>
                </c:pt>
              </c:numCache>
            </c:numRef>
          </c:val>
          <c:extLst>
            <c:ext xmlns:c16="http://schemas.microsoft.com/office/drawing/2014/chart" uri="{C3380CC4-5D6E-409C-BE32-E72D297353CC}">
              <c16:uniqueId val="{00000003-4009-4BE2-80B6-D5425B1EA3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09-4BE2-80B6-D5425B1EA3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c:v>
                </c:pt>
                <c:pt idx="3">
                  <c:v>5</c:v>
                </c:pt>
                <c:pt idx="6">
                  <c:v>4</c:v>
                </c:pt>
                <c:pt idx="9">
                  <c:v>4</c:v>
                </c:pt>
                <c:pt idx="12">
                  <c:v>3</c:v>
                </c:pt>
              </c:numCache>
            </c:numRef>
          </c:val>
          <c:extLst>
            <c:ext xmlns:c16="http://schemas.microsoft.com/office/drawing/2014/chart" uri="{C3380CC4-5D6E-409C-BE32-E72D297353CC}">
              <c16:uniqueId val="{00000005-4009-4BE2-80B6-D5425B1EA3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1509</c:v>
                </c:pt>
                <c:pt idx="3">
                  <c:v>1811</c:v>
                </c:pt>
                <c:pt idx="6">
                  <c:v>1923</c:v>
                </c:pt>
                <c:pt idx="9">
                  <c:v>1926</c:v>
                </c:pt>
                <c:pt idx="12">
                  <c:v>1883</c:v>
                </c:pt>
              </c:numCache>
            </c:numRef>
          </c:val>
          <c:extLst>
            <c:ext xmlns:c16="http://schemas.microsoft.com/office/drawing/2014/chart" uri="{C3380CC4-5D6E-409C-BE32-E72D297353CC}">
              <c16:uniqueId val="{00000006-4009-4BE2-80B6-D5425B1EA3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1622</c:v>
                </c:pt>
                <c:pt idx="3">
                  <c:v>1533</c:v>
                </c:pt>
                <c:pt idx="6">
                  <c:v>1457</c:v>
                </c:pt>
                <c:pt idx="9">
                  <c:v>1626</c:v>
                </c:pt>
                <c:pt idx="12">
                  <c:v>2332</c:v>
                </c:pt>
              </c:numCache>
            </c:numRef>
          </c:val>
          <c:extLst>
            <c:ext xmlns:c16="http://schemas.microsoft.com/office/drawing/2014/chart" uri="{C3380CC4-5D6E-409C-BE32-E72D297353CC}">
              <c16:uniqueId val="{00000007-4009-4BE2-80B6-D5425B1EA3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3855</c:v>
                </c:pt>
                <c:pt idx="3">
                  <c:v>3301</c:v>
                </c:pt>
                <c:pt idx="6">
                  <c:v>2959</c:v>
                </c:pt>
                <c:pt idx="9">
                  <c:v>2615</c:v>
                </c:pt>
                <c:pt idx="12">
                  <c:v>2247</c:v>
                </c:pt>
              </c:numCache>
            </c:numRef>
          </c:val>
          <c:extLst>
            <c:ext xmlns:c16="http://schemas.microsoft.com/office/drawing/2014/chart" uri="{C3380CC4-5D6E-409C-BE32-E72D297353CC}">
              <c16:uniqueId val="{00000008-4009-4BE2-80B6-D5425B1EA3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70</c:v>
                </c:pt>
                <c:pt idx="3">
                  <c:v>35</c:v>
                </c:pt>
                <c:pt idx="6">
                  <c:v>0</c:v>
                </c:pt>
                <c:pt idx="9">
                  <c:v>0</c:v>
                </c:pt>
                <c:pt idx="12">
                  <c:v>0</c:v>
                </c:pt>
              </c:numCache>
            </c:numRef>
          </c:val>
          <c:extLst>
            <c:ext xmlns:c16="http://schemas.microsoft.com/office/drawing/2014/chart" uri="{C3380CC4-5D6E-409C-BE32-E72D297353CC}">
              <c16:uniqueId val="{00000009-4009-4BE2-80B6-D5425B1EA3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11429</c:v>
                </c:pt>
                <c:pt idx="3">
                  <c:v>10735</c:v>
                </c:pt>
                <c:pt idx="6">
                  <c:v>10354</c:v>
                </c:pt>
                <c:pt idx="9">
                  <c:v>10067</c:v>
                </c:pt>
                <c:pt idx="12">
                  <c:v>9531</c:v>
                </c:pt>
              </c:numCache>
            </c:numRef>
          </c:val>
          <c:extLst>
            <c:ext xmlns:c16="http://schemas.microsoft.com/office/drawing/2014/chart" uri="{C3380CC4-5D6E-409C-BE32-E72D297353CC}">
              <c16:uniqueId val="{0000000A-4009-4BE2-80B6-D5425B1EA3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5381</c:v>
                </c:pt>
                <c:pt idx="2">
                  <c:v>#N/A</c:v>
                </c:pt>
                <c:pt idx="3">
                  <c:v>#N/A</c:v>
                </c:pt>
                <c:pt idx="4">
                  <c:v>4737</c:v>
                </c:pt>
                <c:pt idx="5">
                  <c:v>#N/A</c:v>
                </c:pt>
                <c:pt idx="6">
                  <c:v>#N/A</c:v>
                </c:pt>
                <c:pt idx="7">
                  <c:v>4200</c:v>
                </c:pt>
                <c:pt idx="8">
                  <c:v>#N/A</c:v>
                </c:pt>
                <c:pt idx="9">
                  <c:v>#N/A</c:v>
                </c:pt>
                <c:pt idx="10">
                  <c:v>4126</c:v>
                </c:pt>
                <c:pt idx="11">
                  <c:v>#N/A</c:v>
                </c:pt>
                <c:pt idx="12">
                  <c:v>#N/A</c:v>
                </c:pt>
                <c:pt idx="13">
                  <c:v>3208</c:v>
                </c:pt>
                <c:pt idx="14">
                  <c:v>#N/A</c:v>
                </c:pt>
              </c:numCache>
            </c:numRef>
          </c:val>
          <c:smooth val="0"/>
          <c:extLst>
            <c:ext xmlns:c16="http://schemas.microsoft.com/office/drawing/2014/chart" uri="{C3380CC4-5D6E-409C-BE32-E72D297353CC}">
              <c16:uniqueId val="{0000000B-4009-4BE2-80B6-D5425B1EA3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1074</c:v>
                </c:pt>
                <c:pt idx="1">
                  <c:v>1349</c:v>
                </c:pt>
                <c:pt idx="2">
                  <c:v>1817</c:v>
                </c:pt>
              </c:numCache>
            </c:numRef>
          </c:val>
          <c:extLst>
            <c:ext xmlns:c16="http://schemas.microsoft.com/office/drawing/2014/chart" uri="{C3380CC4-5D6E-409C-BE32-E72D297353CC}">
              <c16:uniqueId val="{00000000-426C-4D0A-ABB8-1B8DB3A02D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52</c:v>
                </c:pt>
                <c:pt idx="1">
                  <c:v>124</c:v>
                </c:pt>
                <c:pt idx="2">
                  <c:v>52</c:v>
                </c:pt>
              </c:numCache>
            </c:numRef>
          </c:val>
          <c:extLst>
            <c:ext xmlns:c16="http://schemas.microsoft.com/office/drawing/2014/chart" uri="{C3380CC4-5D6E-409C-BE32-E72D297353CC}">
              <c16:uniqueId val="{00000001-426C-4D0A-ABB8-1B8DB3A02D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791</c:v>
                </c:pt>
                <c:pt idx="1">
                  <c:v>1284</c:v>
                </c:pt>
                <c:pt idx="2">
                  <c:v>1417</c:v>
                </c:pt>
              </c:numCache>
            </c:numRef>
          </c:val>
          <c:extLst>
            <c:ext xmlns:c16="http://schemas.microsoft.com/office/drawing/2014/chart" uri="{C3380CC4-5D6E-409C-BE32-E72D297353CC}">
              <c16:uniqueId val="{00000002-426C-4D0A-ABB8-1B8DB3A02DE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福井県若狭町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等は、平成１８年以降、財源の確保できる範囲において随時繰上償還を行ってきたため、急激な償還額の伸びは抑制できているが、合併以降の大型事業等により平成２７年度がピークになった。今後は、事業の計画的な実施と地方債発行額の制限などを実施していく。</a:t>
          </a:r>
        </a:p>
        <a:p>
          <a:r>
            <a:rPr kumimoji="1" lang="ja-JP" altLang="en-US" sz="1200">
              <a:latin typeface="ＭＳ ゴシック" pitchFamily="49" charset="-128"/>
              <a:ea typeface="ＭＳ ゴシック" pitchFamily="49" charset="-128"/>
            </a:rPr>
            <a:t>　普通交付税への算入公債費については、臨時財政対策債や合併特例債の割合が高いため償還金と連動している。</a:t>
          </a:r>
        </a:p>
        <a:p>
          <a:r>
            <a:rPr kumimoji="1" lang="ja-JP" altLang="en-US" sz="1200">
              <a:latin typeface="ＭＳ ゴシック" pitchFamily="49" charset="-128"/>
              <a:ea typeface="ＭＳ ゴシック" pitchFamily="49" charset="-128"/>
            </a:rPr>
            <a:t>　組合等が起こした地方債の元利償還金に対する負担金等については、ゴミ処理や病院等が実施する事業により、今後増加することが懸念される。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福井県若狭町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普通会計・公営企業会計とも地方債残高は減少傾向にある。</a:t>
          </a:r>
        </a:p>
        <a:p>
          <a:r>
            <a:rPr kumimoji="1" lang="ja-JP" altLang="en-US" sz="1400">
              <a:latin typeface="ＭＳ ゴシック" pitchFamily="49" charset="-128"/>
              <a:ea typeface="ＭＳ ゴシック" pitchFamily="49" charset="-128"/>
            </a:rPr>
            <a:t>　可能な限り繰上償還を行ってきたことで将来負担比率も減少傾向にあるが、類似団体と比較すれば大きく上回っている。</a:t>
          </a:r>
        </a:p>
        <a:p>
          <a:r>
            <a:rPr kumimoji="1" lang="ja-JP" altLang="en-US" sz="1400">
              <a:latin typeface="ＭＳ ゴシック" pitchFamily="49" charset="-128"/>
              <a:ea typeface="ＭＳ ゴシック" pitchFamily="49" charset="-128"/>
            </a:rPr>
            <a:t>　今後も、計画的な事業計画に伴う地方債発行を行うことにより、地方債残高の減少に努め、将来負担の抑制を図っていく必要がある。</a:t>
          </a:r>
        </a:p>
        <a:p>
          <a:r>
            <a:rPr kumimoji="1" lang="ja-JP" altLang="en-US" sz="1400">
              <a:latin typeface="ＭＳ ゴシック" pitchFamily="49" charset="-128"/>
              <a:ea typeface="ＭＳ ゴシック" pitchFamily="49" charset="-128"/>
            </a:rPr>
            <a:t>　一部事務組合については、ゴミ処理施設に係る事業など、今後地方債を発行する事業が予想されることから注視していく必要がある。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福井県若狭町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百万円、特定目的基金残高が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有利な財源の確保に努め、事業の取捨選択を図りながら、財政調整基金はもとより、各種特定目的基金についても、急激な残高の減少を抑制し、安定した財政運営に努める。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公共交通活性化基金：公共交通による移動の確保及び利便性の向上並びに公共交通施設等の環境整備を図る経費の財源に充てるもの。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ふるさと応援基金：ふるさと納税制度を活用して寄せられた寄付金を、町を元気にするための事業の財源に充てるもの。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社会福祉施設維持管理基金：高齢者や障害のある方々に福祉サービスを提供する社会福祉施設の保全、修繕、改修等に必要な経費の財源に充てるもの。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観光振興基金：若狭町の観光振興及び観光施設の修繕等に要する経費の財源に充てるもの。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情報基盤整備事業基金：若狭町における情報連絡施設等の整備に必要となる財源に充てるもの。</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公共交通活性化基金：利息を積み立てたことによる増加。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ふるさと応援基金：ふるさと納税による増加。返礼品ポータルサイトの新規開拓等により増加しており、今後のさらなる増加にも期待している。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社会福祉施設維持管理基金：施設使用受益者負担金を積み立てたことによる増加。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観光振興基金：各種観光振興事業の財源として充当したことによる減少。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情報基盤整備事業基金：使用料収入が歳出額を下回り減少となった。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公共交通活性化基金：公共交通に係る整備、運行等に活用していく。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ふるさと応援基金：返礼品ポータルサイトの新規開拓等により増加傾向にある。使途については、寄付をされる方の意向に沿った形で運用する。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社会福祉施設維持管理基金：社会福祉施設の保全、修繕、改修等に活用していく。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観光振興基金：若狭町の観光振興事業に、計画的に運用する。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情報基盤整備事業基金：ケーブルテレビ業務は令和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日から民営化されるため、廃止の予定である。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新規積み立てにより、前年比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％の範囲内であることを目標に努めることとしている。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また、災害への備えのため、一般会計予算規模（平均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割程度を目途に確保できるよう努める。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基金取り崩しによる減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年度に再びピークを迎え、その後、減少傾向が見込まれている。地方債償還残高についても、類似団体と比較すると多いが、近年、地方債発行額を抑制していることから減少傾向にある。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地方債の償還計画を踏まえながら、可能な限り減債基金への積み立てを実施していく。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DB165E5-392F-4C5E-8F2E-2736FCB94E1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267BCA1-78E4-4D12-B908-1EEC0EB003A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62068AB-81BB-43CE-9B2A-0D73EBC1B5AD}"/>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9102591-EA31-42B6-A932-8F61486833C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2CAD70D-3B46-41F0-81AC-DA877A937D8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6C83718-8645-4344-B5E2-9EC92E67B64E}"/>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42FAE4-89CE-4A92-9854-49E393CDDDE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98BC09E-0864-4782-B5CE-81C45CEEFEE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4966AB2-0809-4F37-B677-9FEAE557D811}"/>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4A3BE38-4F68-4D17-A673-D69BE00180D1}"/>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13,870
13,784
178.49
12,505,521
11,475,812
972,070
6,405,798
9,531,420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CB7FD1B-F366-4D95-B68F-1CD2A41E1F0C}"/>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7203893-1149-4250-90BB-A084D2E19D4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052E63F-4120-45A6-8094-20A3232077B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E961E6D-A8B4-4E97-AB90-A338B6CC1A7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6624CCA-60EC-4038-93EC-332C62525CC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AD91725-A6B3-40BB-A51E-F2ABDF278636}"/>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4D430BB-37C8-4991-B6EA-C6029B3D2A0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CFEE249-6EE7-4125-812B-B4D4C1F834E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4D92A4-BF9D-49CD-87D3-581C8081396D}"/>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C6DCFD6-34A2-4F3D-8DB1-6FF38BA6854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180545E-17B8-49BE-89BF-33D4A1EF860F}"/>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475D97E-748C-4A31-9D53-F98FB93653D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50784BB-0B82-4312-BF03-474FD1E4A2F8}"/>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C2F4CFD-881C-442D-B6F2-8BF1342CE69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636D25E-F815-4152-9D63-A7526FBD6CE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21639E2-C8C7-4E52-B4F7-D981CEA9351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59787F2-6442-43F2-8CAB-16C23A3C384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1A87380-90A7-4532-9CC7-4C35B1B26F9D}"/>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0FC1C93-D328-434E-9914-CA32108302BD}"/>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7B245E3-4ED5-4F2E-BB9A-584DDE1FEFC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C11F6AB-22A7-4E8C-A15A-60284E6DE2B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3688EDA-A013-49AF-A5F4-64F030EB142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57F8B19-9D9F-4D45-BBAD-347A66E9176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0A5E3F5-C9AE-4B2D-A7B8-9BECD7BE5D3C}"/>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239B95C-54B3-4BE1-8E33-879466BB170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C91E2C1-8FF2-4B25-8E66-738501C432A7}"/>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9A7D3F2-1195-44F0-99B6-EAB0CD3C7A4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9C5C49B-2329-43D6-90AC-53088333B858}"/>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A37F5F2-5EBE-401B-B789-21B29A93A9E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7B46BF8-8E5F-4F40-8DD8-43C4E1E9D02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F74C1AA-312C-4A03-885D-2089E1FCCE5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DFBE12D-D8C0-4709-8A22-548B4980CDCC}"/>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36F9115-D432-429C-A256-B087F4F2A81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2734D26-3E0E-45D0-9B88-55F04B240B97}"/>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0D5D9C6-DC81-4617-86A1-4F2BFA3BC756}"/>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275F4F6-E6B4-4D00-BBB7-35E0DD78304D}"/>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A0C900A-3B6B-498E-A431-DB12DEA3C12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人口減少や少子高齢化、町税収入の伸び悩みなどの要因から、自主財源に乏しい状況が続き、類似団体平均、全国平均、福井県平均を下回っている状況は変わっていない。</a:t>
          </a:r>
        </a:p>
        <a:p>
          <a:r>
            <a:rPr kumimoji="1" lang="ja-JP" altLang="en-US" sz="1200">
              <a:latin typeface="ＭＳ Ｐゴシック" panose="020B0600070205080204" pitchFamily="50" charset="-128"/>
              <a:ea typeface="ＭＳ Ｐゴシック" panose="020B0600070205080204" pitchFamily="50" charset="-128"/>
            </a:rPr>
            <a:t>　収入面での見通しは大きな向上は見込めず、これまで推進してきた若狭町行財政改革プランに基づく、「歳入に見合った歳出」を念頭に歳出削減に努めていく。</a:t>
          </a:r>
        </a:p>
        <a:p>
          <a:r>
            <a:rPr kumimoji="1" lang="ja-JP" altLang="en-US" sz="1200">
              <a:latin typeface="ＭＳ Ｐゴシック" panose="020B0600070205080204" pitchFamily="50" charset="-128"/>
              <a:ea typeface="ＭＳ Ｐゴシック" panose="020B0600070205080204" pitchFamily="50" charset="-128"/>
            </a:rPr>
            <a:t>　限られた財源のなかで、「定住促進」と「住民自治」を推進するために、施策の重点と行政運営の効率化を更に進め、財政の健全化を図る。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3E4EBA0-B6A1-4EF1-A0AA-6197D94E44A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A13C9591-653E-4A92-8ACE-2DE42F6EC54D}"/>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A93C494B-EA03-4D2A-B5F6-1D3AFB9BED2E}"/>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AC3B852F-D8ED-4B58-AC08-50256F91F918}"/>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80AF2193-EF9B-49E4-953F-0304A20BA2FA}"/>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F67B767E-FAD8-4535-BA59-0C5566699042}"/>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56417701-89E5-4BED-A345-F15642AFE7DA}"/>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3499DE1F-9CA3-4B83-9EEA-90F2D5CED23F}"/>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BB613C2C-923E-4650-98C1-7BD075650C06}"/>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926FF77F-C0A0-4EE0-A2BF-EDB1093DDDBA}"/>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EA30F1CE-20EF-4F1A-8F9D-215803EBA091}"/>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2C48AF75-F97F-420D-ADE2-2C8496A5B52C}"/>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981944-44D3-480D-84EC-255C440AAB1F}"/>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4604DA12-E306-4524-A8EC-538E2E9D3E1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A7775DD5-8735-4B30-BFAF-13ABABC1034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78F6CD98-F903-4C0B-9D26-C8B5118B8B95}"/>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E8EAB6E3-E085-4CC2-A16C-542B977D2EE8}"/>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11C69B16-8EFE-466B-A12B-EDB256316D17}"/>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51A20E6-17CE-42CC-A22E-D7FA66D67338}"/>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A8B85DC7-F3E5-4B7E-AF01-762AAECACEE9}"/>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947445C1-D02C-45F0-9D22-E7FDCEBB015D}"/>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5E425119-1099-4709-8747-FF46CF621289}"/>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2BF7635B-5182-4846-AB2B-F1A9AAAAB945}"/>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B498E651-EBA1-461B-9676-7DB17CC71FE6}"/>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4CC5159A-EBF1-4255-97C3-EEE8F809A54B}"/>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4F607409-6530-4B1A-A58C-E55B585ECBC3}"/>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5E256D78-382D-4589-9A84-A1C6650C5701}"/>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id="{220232A6-5166-42FA-8443-DDD8C8CEA694}"/>
            </a:ext>
          </a:extLst>
        </xdr:cNvPr>
        <xdr:cNvCxnSpPr/>
      </xdr:nvCxnSpPr>
      <xdr:spPr>
        <a:xfrm>
          <a:off x="2336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57177DF0-6003-43BF-8E6A-023462B85D32}"/>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13DFC884-1524-4B3E-878C-8146220C2D41}"/>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id="{D52B0DA1-2980-4B91-8C73-2EFFD9B0BDB3}"/>
            </a:ext>
          </a:extLst>
        </xdr:cNvPr>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5C97C30-66DC-41EA-AC62-58016EC21343}"/>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C313007C-54B8-428E-A11A-4B219C33D46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7DEB2609-33D0-4CD2-A020-BC3BED6599AE}"/>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9C15BF62-72C3-4C04-A770-1267DF1D2B72}"/>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366C0D0-A0B2-4F54-A864-00C963460F3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3BDA281-C2FB-4901-9D86-0D320F0C7E6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AFBFF47-1DAD-451B-87D4-446EA1695DF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0676B88-7511-4562-8211-82489464B21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4F145492-53F3-4BA5-B763-5CEDDD6B3ACB}"/>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977554D8-C746-4A09-BEA7-B067749075FF}"/>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id="{BABCFB9C-E18A-4A0E-9FF3-8E24C2F33A14}"/>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F755CE48-8550-41FD-B2C9-8FBDE0A2A7AE}"/>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a:extLst>
            <a:ext uri="{FF2B5EF4-FFF2-40B4-BE49-F238E27FC236}">
              <a16:creationId xmlns:a16="http://schemas.microsoft.com/office/drawing/2014/main" id="{BD151E76-3EB7-4F8D-9248-66275D6692C2}"/>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id="{7A94CEEE-1247-45F0-BFCE-20523EF9203E}"/>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E9CE1C78-D394-43AB-BF85-17BCA01F8628}"/>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5D8109D0-75DD-42EE-92EF-516E2805262C}"/>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441EEFDA-D46B-450D-954C-C8A71A240C04}"/>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a16="http://schemas.microsoft.com/office/drawing/2014/main" id="{4CCFAE06-5129-4B8D-B8F0-899D9B2589B5}"/>
            </a:ext>
          </a:extLst>
        </xdr:cNvPr>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a:extLst>
            <a:ext uri="{FF2B5EF4-FFF2-40B4-BE49-F238E27FC236}">
              <a16:creationId xmlns:a16="http://schemas.microsoft.com/office/drawing/2014/main" id="{A2F6E82E-A7E1-4F58-B12C-12E464667B42}"/>
            </a:ext>
          </a:extLst>
        </xdr:cNvPr>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13C9FDE1-4EC8-4C80-9998-CC65C116B27F}"/>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97929606-A0A3-4E6C-857B-54C2EBA486C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8664725-8009-422A-A0F9-23174BEF12F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3085C9A5-374A-4C11-9C6C-8D07249DE2F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A5457B7B-8AC9-4BEE-8CBC-D99DE8097761}"/>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9276B8D0-915C-4168-B3CD-1652C7B00C4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5747ED77-A11F-40D0-974D-D4C63BD62DD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71E4BB77-3008-4831-8816-998AF98C9FCA}"/>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442271F3-47C6-46EB-9E7F-D0AAAF01A52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2E1C8E1C-671D-40BC-AC91-72F33743A0D3}"/>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905F66E1-55FF-4096-82A5-4DAC7001018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B69940DF-E802-4584-AF4F-5D1A61B576B1}"/>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71FCBF4D-57D6-411D-8D1A-CF27272E322C}"/>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支出の増加伸率が０．８ポイント上昇したことに対し、経常収入等の伸率が△１．２ポイントに減少したことで、経常収支比率が前年度比４．２ポイント上昇した。地方交付税・臨時財政対策債の減少及び物件費、補助費の増加が主な要因と考えられる。</a:t>
          </a:r>
        </a:p>
        <a:p>
          <a:r>
            <a:rPr kumimoji="1" lang="ja-JP" altLang="en-US" sz="1200">
              <a:latin typeface="ＭＳ Ｐゴシック" panose="020B0600070205080204" pitchFamily="50" charset="-128"/>
              <a:ea typeface="ＭＳ Ｐゴシック" panose="020B0600070205080204" pitchFamily="50" charset="-128"/>
            </a:rPr>
            <a:t>　町を取り巻く経済状況は依然として厳しく、安易な収入増加は見込みにくいことから、経常的経費の削減に向けて、事務事業等の精査による物件費や補助費の削減に努めていく。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9F39C6ED-B853-44FE-BDE3-708C36D9BAB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22E194A6-9D92-46D5-BA32-797CE88447B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7736FF25-86C2-4DE0-9B2F-4B10526B2CF6}"/>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38F7012F-1566-41AA-9691-ACC5884D8A88}"/>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AA8AC716-B520-48FC-9C8B-E40FB7F7CF7B}"/>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F8736CBB-3FF9-497A-8537-ADE0D1936947}"/>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A0E88335-9183-4B74-9C1F-2B13C91D4466}"/>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F1A6C43E-498A-464D-86E1-B4A338F6E5E1}"/>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64AEEFD8-C33C-4803-A911-E555A5BA08C7}"/>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418803F-C728-4F9F-9116-F5B44702CC9E}"/>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EE553699-816C-4198-A935-A4B24F34F554}"/>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CD3BF920-A20A-4F16-99D1-BBC8CB42F5F4}"/>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9AEAFA5E-48EC-477B-987D-909926E5EF04}"/>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3C7C7D4E-9D12-47B9-A082-43E3FC146DD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C5161A27-A533-4A31-ACD1-90E741B5F2E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6B9190B9-5C99-4705-B99A-D0F19A94A7E5}"/>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34EA77D5-411D-4C70-AA4E-7FDAF2C5A39E}"/>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A3AAB7F4-00C9-4C22-BAEF-DE2EA7F06615}"/>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24B83788-132C-40EB-A095-CD724289B526}"/>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8731DF2B-24E0-4E06-85F4-E48350602525}"/>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869F8C76-4FEF-44C0-80D6-32113890CDA8}"/>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134408</xdr:rowOff>
    </xdr:from>
    <xdr:to>
      <xdr:col>23</xdr:col>
      <xdr:colOff>133350</xdr:colOff>
      <xdr:row>64</xdr:row>
      <xdr:rowOff>131869</xdr:rowOff>
    </xdr:to>
    <xdr:cxnSp macro="">
      <xdr:nvCxnSpPr>
        <xdr:cNvPr id="133" name="直線コネクタ 132">
          <a:extLst>
            <a:ext uri="{FF2B5EF4-FFF2-40B4-BE49-F238E27FC236}">
              <a16:creationId xmlns:a16="http://schemas.microsoft.com/office/drawing/2014/main" id="{681626E9-0179-4413-8C5E-160A02C5AC1C}"/>
            </a:ext>
          </a:extLst>
        </xdr:cNvPr>
        <xdr:cNvCxnSpPr/>
      </xdr:nvCxnSpPr>
      <xdr:spPr>
        <a:xfrm>
          <a:off x="4114800" y="10935758"/>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a:extLst>
            <a:ext uri="{FF2B5EF4-FFF2-40B4-BE49-F238E27FC236}">
              <a16:creationId xmlns:a16="http://schemas.microsoft.com/office/drawing/2014/main" id="{B737D1B5-375B-421C-A2FA-7DCB8089BB3D}"/>
            </a:ext>
          </a:extLst>
        </xdr:cNvPr>
        <xdr:cNvSpPr txBox="1"/>
      </xdr:nvSpPr>
      <xdr:spPr>
        <a:xfrm>
          <a:off x="5041900" y="1089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39902B8C-4CBE-48CE-AA6A-0446D0F3A441}"/>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134408</xdr:rowOff>
    </xdr:from>
    <xdr:to>
      <xdr:col>19</xdr:col>
      <xdr:colOff>133350</xdr:colOff>
      <xdr:row>64</xdr:row>
      <xdr:rowOff>127846</xdr:rowOff>
    </xdr:to>
    <xdr:cxnSp macro="">
      <xdr:nvCxnSpPr>
        <xdr:cNvPr id="136" name="直線コネクタ 135">
          <a:extLst>
            <a:ext uri="{FF2B5EF4-FFF2-40B4-BE49-F238E27FC236}">
              <a16:creationId xmlns:a16="http://schemas.microsoft.com/office/drawing/2014/main" id="{CFBD7680-0E38-4B39-91DD-7B87E1BF310A}"/>
            </a:ext>
          </a:extLst>
        </xdr:cNvPr>
        <xdr:cNvCxnSpPr/>
      </xdr:nvCxnSpPr>
      <xdr:spPr>
        <a:xfrm flipV="1">
          <a:off x="3225800" y="10935758"/>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F7F67EA6-8314-4F8C-8E5C-F5C5AC3B7427}"/>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72D1883A-D331-4192-B29D-3FFF3CE55B6B}"/>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127846</xdr:rowOff>
    </xdr:from>
    <xdr:to>
      <xdr:col>15</xdr:col>
      <xdr:colOff>82550</xdr:colOff>
      <xdr:row>65</xdr:row>
      <xdr:rowOff>85090</xdr:rowOff>
    </xdr:to>
    <xdr:cxnSp macro="">
      <xdr:nvCxnSpPr>
        <xdr:cNvPr id="139" name="直線コネクタ 138">
          <a:extLst>
            <a:ext uri="{FF2B5EF4-FFF2-40B4-BE49-F238E27FC236}">
              <a16:creationId xmlns:a16="http://schemas.microsoft.com/office/drawing/2014/main" id="{7D57E79C-0B1D-45D9-B7D4-5AC3DC804DF0}"/>
            </a:ext>
          </a:extLst>
        </xdr:cNvPr>
        <xdr:cNvCxnSpPr/>
      </xdr:nvCxnSpPr>
      <xdr:spPr>
        <a:xfrm flipV="1">
          <a:off x="2336800" y="1110064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913D6F79-D9A9-4194-9F40-CC164440FB17}"/>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id="{7A777A55-0762-4209-B40C-E4B62EC9F327}"/>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8679</xdr:rowOff>
    </xdr:from>
    <xdr:to>
      <xdr:col>11</xdr:col>
      <xdr:colOff>31750</xdr:colOff>
      <xdr:row>65</xdr:row>
      <xdr:rowOff>85090</xdr:rowOff>
    </xdr:to>
    <xdr:cxnSp macro="">
      <xdr:nvCxnSpPr>
        <xdr:cNvPr id="142" name="直線コネクタ 141">
          <a:extLst>
            <a:ext uri="{FF2B5EF4-FFF2-40B4-BE49-F238E27FC236}">
              <a16:creationId xmlns:a16="http://schemas.microsoft.com/office/drawing/2014/main" id="{649AE7A3-E270-4F84-8D23-246480A8A6B4}"/>
            </a:ext>
          </a:extLst>
        </xdr:cNvPr>
        <xdr:cNvCxnSpPr/>
      </xdr:nvCxnSpPr>
      <xdr:spPr>
        <a:xfrm>
          <a:off x="1447800" y="11152929"/>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30269</xdr:rowOff>
    </xdr:from>
    <xdr:to>
      <xdr:col>11</xdr:col>
      <xdr:colOff>82550</xdr:colOff>
      <xdr:row>65</xdr:row>
      <xdr:rowOff>131869</xdr:rowOff>
    </xdr:to>
    <xdr:sp macro="" textlink="">
      <xdr:nvSpPr>
        <xdr:cNvPr id="143" name="フローチャート: 判断 142">
          <a:extLst>
            <a:ext uri="{FF2B5EF4-FFF2-40B4-BE49-F238E27FC236}">
              <a16:creationId xmlns:a16="http://schemas.microsoft.com/office/drawing/2014/main" id="{2FA86A45-A8AA-4E40-A151-5B7D489CA2A3}"/>
            </a:ext>
          </a:extLst>
        </xdr:cNvPr>
        <xdr:cNvSpPr/>
      </xdr:nvSpPr>
      <xdr:spPr>
        <a:xfrm>
          <a:off x="2286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142046</xdr:rowOff>
    </xdr:from>
    <xdr:ext cx="762000" cy="259045"/>
    <xdr:sp macro="" textlink="">
      <xdr:nvSpPr>
        <xdr:cNvPr id="144" name="テキスト ボックス 143">
          <a:extLst>
            <a:ext uri="{FF2B5EF4-FFF2-40B4-BE49-F238E27FC236}">
              <a16:creationId xmlns:a16="http://schemas.microsoft.com/office/drawing/2014/main" id="{2346CD4D-2EFE-410B-81D4-4C6D6E6944D5}"/>
            </a:ext>
          </a:extLst>
        </xdr:cNvPr>
        <xdr:cNvSpPr txBox="1"/>
      </xdr:nvSpPr>
      <xdr:spPr>
        <a:xfrm>
          <a:off x="1955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6138</xdr:rowOff>
    </xdr:from>
    <xdr:to>
      <xdr:col>7</xdr:col>
      <xdr:colOff>31750</xdr:colOff>
      <xdr:row>65</xdr:row>
      <xdr:rowOff>107738</xdr:rowOff>
    </xdr:to>
    <xdr:sp macro="" textlink="">
      <xdr:nvSpPr>
        <xdr:cNvPr id="145" name="フローチャート: 判断 144">
          <a:extLst>
            <a:ext uri="{FF2B5EF4-FFF2-40B4-BE49-F238E27FC236}">
              <a16:creationId xmlns:a16="http://schemas.microsoft.com/office/drawing/2014/main" id="{DC161512-162F-46AE-ACDE-94939FF3D86D}"/>
            </a:ext>
          </a:extLst>
        </xdr:cNvPr>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92515</xdr:rowOff>
    </xdr:from>
    <xdr:ext cx="762000" cy="259045"/>
    <xdr:sp macro="" textlink="">
      <xdr:nvSpPr>
        <xdr:cNvPr id="146" name="テキスト ボックス 145">
          <a:extLst>
            <a:ext uri="{FF2B5EF4-FFF2-40B4-BE49-F238E27FC236}">
              <a16:creationId xmlns:a16="http://schemas.microsoft.com/office/drawing/2014/main" id="{7EDFC82A-46D8-4387-9BD8-B60D8559D5C3}"/>
            </a:ext>
          </a:extLst>
        </xdr:cNvPr>
        <xdr:cNvSpPr txBox="1"/>
      </xdr:nvSpPr>
      <xdr:spPr>
        <a:xfrm>
          <a:off x="1066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B557633-7E65-452A-A183-706840B3764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21F8864E-1E05-4746-BCF3-4693B1E532D6}"/>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A84D7C0-05D0-4BA7-B395-C18F408FDA3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6140CADE-6474-4FDF-9082-D67E56417B0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361B0746-F316-4A7F-B70A-00194C1DDD4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81069</xdr:rowOff>
    </xdr:from>
    <xdr:to>
      <xdr:col>23</xdr:col>
      <xdr:colOff>184150</xdr:colOff>
      <xdr:row>65</xdr:row>
      <xdr:rowOff>11219</xdr:rowOff>
    </xdr:to>
    <xdr:sp macro="" textlink="">
      <xdr:nvSpPr>
        <xdr:cNvPr id="152" name="楕円 151">
          <a:extLst>
            <a:ext uri="{FF2B5EF4-FFF2-40B4-BE49-F238E27FC236}">
              <a16:creationId xmlns:a16="http://schemas.microsoft.com/office/drawing/2014/main" id="{2463614F-8698-4259-8C16-53E3DFBF6385}"/>
            </a:ext>
          </a:extLst>
        </xdr:cNvPr>
        <xdr:cNvSpPr/>
      </xdr:nvSpPr>
      <xdr:spPr>
        <a:xfrm>
          <a:off x="49022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53146</xdr:rowOff>
    </xdr:from>
    <xdr:ext cx="762000" cy="259045"/>
    <xdr:sp macro="" textlink="">
      <xdr:nvSpPr>
        <xdr:cNvPr id="153" name="財政構造の弾力性該当値テキスト">
          <a:extLst>
            <a:ext uri="{FF2B5EF4-FFF2-40B4-BE49-F238E27FC236}">
              <a16:creationId xmlns:a16="http://schemas.microsoft.com/office/drawing/2014/main" id="{419999D1-9F15-4946-A713-1EC1C06167BD}"/>
            </a:ext>
          </a:extLst>
        </xdr:cNvPr>
        <xdr:cNvSpPr txBox="1"/>
      </xdr:nvSpPr>
      <xdr:spPr>
        <a:xfrm>
          <a:off x="5041900" y="1102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83608</xdr:rowOff>
    </xdr:from>
    <xdr:to>
      <xdr:col>19</xdr:col>
      <xdr:colOff>184150</xdr:colOff>
      <xdr:row>64</xdr:row>
      <xdr:rowOff>13758</xdr:rowOff>
    </xdr:to>
    <xdr:sp macro="" textlink="">
      <xdr:nvSpPr>
        <xdr:cNvPr id="154" name="楕円 153">
          <a:extLst>
            <a:ext uri="{FF2B5EF4-FFF2-40B4-BE49-F238E27FC236}">
              <a16:creationId xmlns:a16="http://schemas.microsoft.com/office/drawing/2014/main" id="{37AB152C-BA64-48C3-AD7D-A4ABC820B54F}"/>
            </a:ext>
          </a:extLst>
        </xdr:cNvPr>
        <xdr:cNvSpPr/>
      </xdr:nvSpPr>
      <xdr:spPr>
        <a:xfrm>
          <a:off x="4064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23935</xdr:rowOff>
    </xdr:from>
    <xdr:ext cx="736600" cy="259045"/>
    <xdr:sp macro="" textlink="">
      <xdr:nvSpPr>
        <xdr:cNvPr id="155" name="テキスト ボックス 154">
          <a:extLst>
            <a:ext uri="{FF2B5EF4-FFF2-40B4-BE49-F238E27FC236}">
              <a16:creationId xmlns:a16="http://schemas.microsoft.com/office/drawing/2014/main" id="{DCCD7CE9-5C3D-42A1-AFF3-9C2A69DE6724}"/>
            </a:ext>
          </a:extLst>
        </xdr:cNvPr>
        <xdr:cNvSpPr txBox="1"/>
      </xdr:nvSpPr>
      <xdr:spPr>
        <a:xfrm>
          <a:off x="3733800" y="1065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77046</xdr:rowOff>
    </xdr:from>
    <xdr:to>
      <xdr:col>15</xdr:col>
      <xdr:colOff>133350</xdr:colOff>
      <xdr:row>65</xdr:row>
      <xdr:rowOff>7196</xdr:rowOff>
    </xdr:to>
    <xdr:sp macro="" textlink="">
      <xdr:nvSpPr>
        <xdr:cNvPr id="156" name="楕円 155">
          <a:extLst>
            <a:ext uri="{FF2B5EF4-FFF2-40B4-BE49-F238E27FC236}">
              <a16:creationId xmlns:a16="http://schemas.microsoft.com/office/drawing/2014/main" id="{A78A3CC6-D9C6-4873-BACB-7292B3B1FE33}"/>
            </a:ext>
          </a:extLst>
        </xdr:cNvPr>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17373</xdr:rowOff>
    </xdr:from>
    <xdr:ext cx="762000" cy="259045"/>
    <xdr:sp macro="" textlink="">
      <xdr:nvSpPr>
        <xdr:cNvPr id="157" name="テキスト ボックス 156">
          <a:extLst>
            <a:ext uri="{FF2B5EF4-FFF2-40B4-BE49-F238E27FC236}">
              <a16:creationId xmlns:a16="http://schemas.microsoft.com/office/drawing/2014/main" id="{61888F7E-0AE8-4C80-8CA1-122CB5E56B8A}"/>
            </a:ext>
          </a:extLst>
        </xdr:cNvPr>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8" name="楕円 157">
          <a:extLst>
            <a:ext uri="{FF2B5EF4-FFF2-40B4-BE49-F238E27FC236}">
              <a16:creationId xmlns:a16="http://schemas.microsoft.com/office/drawing/2014/main" id="{6999E222-FC41-409C-8D9A-29C3A046CF29}"/>
            </a:ext>
          </a:extLst>
        </xdr:cNvPr>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59" name="テキスト ボックス 158">
          <a:extLst>
            <a:ext uri="{FF2B5EF4-FFF2-40B4-BE49-F238E27FC236}">
              <a16:creationId xmlns:a16="http://schemas.microsoft.com/office/drawing/2014/main" id="{FB51CAF3-0E83-46A4-A70D-CD24F07AC5FC}"/>
            </a:ext>
          </a:extLst>
        </xdr:cNvPr>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60" name="楕円 159">
          <a:extLst>
            <a:ext uri="{FF2B5EF4-FFF2-40B4-BE49-F238E27FC236}">
              <a16:creationId xmlns:a16="http://schemas.microsoft.com/office/drawing/2014/main" id="{CD4B1F67-8156-4815-8315-3DF2FD3FE81E}"/>
            </a:ext>
          </a:extLst>
        </xdr:cNvPr>
        <xdr:cNvSpPr/>
      </xdr:nvSpPr>
      <xdr:spPr>
        <a:xfrm>
          <a:off x="1397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61" name="テキスト ボックス 160">
          <a:extLst>
            <a:ext uri="{FF2B5EF4-FFF2-40B4-BE49-F238E27FC236}">
              <a16:creationId xmlns:a16="http://schemas.microsoft.com/office/drawing/2014/main" id="{EDF610C3-7026-494E-89E5-6D6864459D99}"/>
            </a:ext>
          </a:extLst>
        </xdr:cNvPr>
        <xdr:cNvSpPr txBox="1"/>
      </xdr:nvSpPr>
      <xdr:spPr>
        <a:xfrm>
          <a:off x="1066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F2203CBD-9B6B-4B87-AC63-ADC62BB37B9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C1CD5EBA-21BF-4095-96EB-E51EAA49CF3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CA9485FF-9975-48FA-A4A2-B6C645A5551E}"/>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AEEC18C5-1759-46C5-9E6F-7ADC1454FE4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FE96FE3F-CCC2-4F75-BD21-C2540AFA587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D2E9AEB-1692-4EDA-B93E-5B0DD85170B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B2D336F0-B5AC-4073-9CCA-4A527D96766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C189E20-8195-4443-8FD1-0A9BE4245EDD}"/>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C4B201C0-1433-4138-AFE8-EBAEB572F4A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A0701F20-91E7-46AA-9FBB-AB6D40DBF1B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F5C4CF88-D2F0-44B0-BAF8-66EAC876348A}"/>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9CC443C2-87E2-417F-A869-81EAEF722D7A}"/>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E3210A1D-D87B-4BF7-A551-1301D697B86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人口に対する職員数の割合が類似団体と比較して高いことや、分庁方式による庁舎運営、出先機関に係る物件費は高い水準で推移している。</a:t>
          </a:r>
        </a:p>
        <a:p>
          <a:r>
            <a:rPr kumimoji="1" lang="ja-JP" altLang="en-US" sz="1200">
              <a:latin typeface="ＭＳ Ｐゴシック" panose="020B0600070205080204" pitchFamily="50" charset="-128"/>
              <a:ea typeface="ＭＳ Ｐゴシック" panose="020B0600070205080204" pitchFamily="50" charset="-128"/>
            </a:rPr>
            <a:t>　職員数、総人件費については、計画的な定員管理を着実に実行していくことにより抑制していく。</a:t>
          </a:r>
        </a:p>
        <a:p>
          <a:r>
            <a:rPr kumimoji="1" lang="ja-JP" altLang="en-US" sz="1200">
              <a:latin typeface="ＭＳ Ｐゴシック" panose="020B0600070205080204" pitchFamily="50" charset="-128"/>
              <a:ea typeface="ＭＳ Ｐゴシック" panose="020B0600070205080204" pitchFamily="50" charset="-128"/>
            </a:rPr>
            <a:t>　今後は、庁舎の在り方や施設の統廃合・民営化を検討し、効率的かつ効果的な行政運営に努める。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FBC7B160-F6AA-4D69-BE56-ADC1A2A3E06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CC4C6882-B098-45AF-8228-3DC1FE92167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6A14B58C-66E3-48E8-A59E-A3A9F28351E9}"/>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41BFC75B-5104-4269-8FC3-C3AB2EAC48BC}"/>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750D3379-0A17-4DD8-A965-69C9146FB54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62A79618-6CBD-4A2E-AD46-B5E22EFF5D9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67E8463F-3893-42E5-9FA6-22973A7530F5}"/>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CDD18E48-FE70-444D-9D18-1DC33475C2B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3FA60D6F-93BC-46F2-94E1-0D353AD5E65B}"/>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D9FBEA96-7D41-4ED8-BA22-9F6C8AD4850E}"/>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C4C048B4-2229-4AE3-B7AE-F97AC1EA7FDF}"/>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77EFB02F-F0A4-45A2-8587-441595C9B38C}"/>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D480474E-FEA0-46B0-B73C-53AAD5EF0FAD}"/>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1825B7E8-2EF0-4B7D-AD95-5717833D90CC}"/>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867A2323-FBB2-4795-9C2B-108A0AEB45BA}"/>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69226CE8-4852-487B-90C8-E81CA1AABAD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BE0CB56E-C284-4064-8187-3D7D488FC882}"/>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8265A4AB-D95F-4E32-AF24-7ABCC4C54BE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C1C802E2-598D-4074-8E5F-3114FC96C8B6}"/>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9F1C7F10-BEF1-4A22-8873-8619CB80FF7A}"/>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D67D01F9-5845-4228-9463-9F9E8A9B388D}"/>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9189F9C3-F48D-4087-8310-189F7EF174F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BFAC2425-9A9D-4115-BF6F-DF76184ECF26}"/>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158252</xdr:rowOff>
    </xdr:from>
    <xdr:to>
      <xdr:col>23</xdr:col>
      <xdr:colOff>133350</xdr:colOff>
      <xdr:row>83</xdr:row>
      <xdr:rowOff>20050</xdr:rowOff>
    </xdr:to>
    <xdr:cxnSp macro="">
      <xdr:nvCxnSpPr>
        <xdr:cNvPr id="198" name="直線コネクタ 197">
          <a:extLst>
            <a:ext uri="{FF2B5EF4-FFF2-40B4-BE49-F238E27FC236}">
              <a16:creationId xmlns:a16="http://schemas.microsoft.com/office/drawing/2014/main" id="{D1D2B700-9CB0-4751-808B-DEC0077BA98B}"/>
            </a:ext>
          </a:extLst>
        </xdr:cNvPr>
        <xdr:cNvCxnSpPr/>
      </xdr:nvCxnSpPr>
      <xdr:spPr>
        <a:xfrm>
          <a:off x="4114800" y="14217152"/>
          <a:ext cx="838200" cy="3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a:extLst>
            <a:ext uri="{FF2B5EF4-FFF2-40B4-BE49-F238E27FC236}">
              <a16:creationId xmlns:a16="http://schemas.microsoft.com/office/drawing/2014/main" id="{32EDB649-F739-494C-8FD7-97D7FC72CB12}"/>
            </a:ext>
          </a:extLst>
        </xdr:cNvPr>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B1FAA98E-7968-4427-973E-898DE4AFE5BC}"/>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156304</xdr:rowOff>
    </xdr:from>
    <xdr:to>
      <xdr:col>19</xdr:col>
      <xdr:colOff>133350</xdr:colOff>
      <xdr:row>82</xdr:row>
      <xdr:rowOff>158252</xdr:rowOff>
    </xdr:to>
    <xdr:cxnSp macro="">
      <xdr:nvCxnSpPr>
        <xdr:cNvPr id="201" name="直線コネクタ 200">
          <a:extLst>
            <a:ext uri="{FF2B5EF4-FFF2-40B4-BE49-F238E27FC236}">
              <a16:creationId xmlns:a16="http://schemas.microsoft.com/office/drawing/2014/main" id="{E3BD64B1-308E-4CE3-B9FB-85C91490899C}"/>
            </a:ext>
          </a:extLst>
        </xdr:cNvPr>
        <xdr:cNvCxnSpPr/>
      </xdr:nvCxnSpPr>
      <xdr:spPr>
        <a:xfrm>
          <a:off x="3225800" y="14215204"/>
          <a:ext cx="889000" cy="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6430EF1D-A56F-4061-8B03-F767A4AE350A}"/>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a:extLst>
            <a:ext uri="{FF2B5EF4-FFF2-40B4-BE49-F238E27FC236}">
              <a16:creationId xmlns:a16="http://schemas.microsoft.com/office/drawing/2014/main" id="{331460D9-48A2-4A82-A1CA-3A3AA95825C2}"/>
            </a:ext>
          </a:extLst>
        </xdr:cNvPr>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23369</xdr:rowOff>
    </xdr:from>
    <xdr:to>
      <xdr:col>15</xdr:col>
      <xdr:colOff>82550</xdr:colOff>
      <xdr:row>82</xdr:row>
      <xdr:rowOff>156304</xdr:rowOff>
    </xdr:to>
    <xdr:cxnSp macro="">
      <xdr:nvCxnSpPr>
        <xdr:cNvPr id="204" name="直線コネクタ 203">
          <a:extLst>
            <a:ext uri="{FF2B5EF4-FFF2-40B4-BE49-F238E27FC236}">
              <a16:creationId xmlns:a16="http://schemas.microsoft.com/office/drawing/2014/main" id="{5FAB2DE4-2982-4EE5-ACF9-3C14C3875CDE}"/>
            </a:ext>
          </a:extLst>
        </xdr:cNvPr>
        <xdr:cNvCxnSpPr/>
      </xdr:nvCxnSpPr>
      <xdr:spPr>
        <a:xfrm>
          <a:off x="2336800" y="14082269"/>
          <a:ext cx="889000" cy="13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4B40DE34-918B-4003-86FE-7DA5D582DD91}"/>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a:extLst>
            <a:ext uri="{FF2B5EF4-FFF2-40B4-BE49-F238E27FC236}">
              <a16:creationId xmlns:a16="http://schemas.microsoft.com/office/drawing/2014/main" id="{C0218091-3DAA-4285-9FE0-9CDF9D4F82D8}"/>
            </a:ext>
          </a:extLst>
        </xdr:cNvPr>
        <xdr:cNvSpPr txBox="1"/>
      </xdr:nvSpPr>
      <xdr:spPr>
        <a:xfrm>
          <a:off x="2844800"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2310</xdr:rowOff>
    </xdr:from>
    <xdr:to>
      <xdr:col>11</xdr:col>
      <xdr:colOff>31750</xdr:colOff>
      <xdr:row>82</xdr:row>
      <xdr:rowOff>23369</xdr:rowOff>
    </xdr:to>
    <xdr:cxnSp macro="">
      <xdr:nvCxnSpPr>
        <xdr:cNvPr id="207" name="直線コネクタ 206">
          <a:extLst>
            <a:ext uri="{FF2B5EF4-FFF2-40B4-BE49-F238E27FC236}">
              <a16:creationId xmlns:a16="http://schemas.microsoft.com/office/drawing/2014/main" id="{473D78E9-05B9-48FE-85D2-512CE01C2E89}"/>
            </a:ext>
          </a:extLst>
        </xdr:cNvPr>
        <xdr:cNvCxnSpPr/>
      </xdr:nvCxnSpPr>
      <xdr:spPr>
        <a:xfrm>
          <a:off x="1447800" y="14061210"/>
          <a:ext cx="889000" cy="2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24358</xdr:rowOff>
    </xdr:from>
    <xdr:to>
      <xdr:col>11</xdr:col>
      <xdr:colOff>82550</xdr:colOff>
      <xdr:row>81</xdr:row>
      <xdr:rowOff>125958</xdr:rowOff>
    </xdr:to>
    <xdr:sp macro="" textlink="">
      <xdr:nvSpPr>
        <xdr:cNvPr id="208" name="フローチャート: 判断 207">
          <a:extLst>
            <a:ext uri="{FF2B5EF4-FFF2-40B4-BE49-F238E27FC236}">
              <a16:creationId xmlns:a16="http://schemas.microsoft.com/office/drawing/2014/main" id="{03CC680B-8A0B-4EC9-81FE-5922931BB065}"/>
            </a:ext>
          </a:extLst>
        </xdr:cNvPr>
        <xdr:cNvSpPr/>
      </xdr:nvSpPr>
      <xdr:spPr>
        <a:xfrm>
          <a:off x="2286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136135</xdr:rowOff>
    </xdr:from>
    <xdr:ext cx="762000" cy="259045"/>
    <xdr:sp macro="" textlink="">
      <xdr:nvSpPr>
        <xdr:cNvPr id="209" name="テキスト ボックス 208">
          <a:extLst>
            <a:ext uri="{FF2B5EF4-FFF2-40B4-BE49-F238E27FC236}">
              <a16:creationId xmlns:a16="http://schemas.microsoft.com/office/drawing/2014/main" id="{E853F89E-482F-4B3A-AE6D-EB77F984608C}"/>
            </a:ext>
          </a:extLst>
        </xdr:cNvPr>
        <xdr:cNvSpPr txBox="1"/>
      </xdr:nvSpPr>
      <xdr:spPr>
        <a:xfrm>
          <a:off x="1955800" y="1368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54442</xdr:rowOff>
    </xdr:from>
    <xdr:to>
      <xdr:col>7</xdr:col>
      <xdr:colOff>31750</xdr:colOff>
      <xdr:row>81</xdr:row>
      <xdr:rowOff>156042</xdr:rowOff>
    </xdr:to>
    <xdr:sp macro="" textlink="">
      <xdr:nvSpPr>
        <xdr:cNvPr id="210" name="フローチャート: 判断 209">
          <a:extLst>
            <a:ext uri="{FF2B5EF4-FFF2-40B4-BE49-F238E27FC236}">
              <a16:creationId xmlns:a16="http://schemas.microsoft.com/office/drawing/2014/main" id="{7927FFFF-B9BC-4CF0-8302-4714EB685932}"/>
            </a:ext>
          </a:extLst>
        </xdr:cNvPr>
        <xdr:cNvSpPr/>
      </xdr:nvSpPr>
      <xdr:spPr>
        <a:xfrm>
          <a:off x="1397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166219</xdr:rowOff>
    </xdr:from>
    <xdr:ext cx="762000" cy="259045"/>
    <xdr:sp macro="" textlink="">
      <xdr:nvSpPr>
        <xdr:cNvPr id="211" name="テキスト ボックス 210">
          <a:extLst>
            <a:ext uri="{FF2B5EF4-FFF2-40B4-BE49-F238E27FC236}">
              <a16:creationId xmlns:a16="http://schemas.microsoft.com/office/drawing/2014/main" id="{1DE41B82-D5AA-4643-99E4-9A5E4579AB1C}"/>
            </a:ext>
          </a:extLst>
        </xdr:cNvPr>
        <xdr:cNvSpPr txBox="1"/>
      </xdr:nvSpPr>
      <xdr:spPr>
        <a:xfrm>
          <a:off x="1066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D87DA598-C95A-453A-987E-817DA83F87B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30784875-6AC3-4D27-B19C-3E228BC08A06}"/>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7FB7D492-7C0F-4B40-A9F4-031C4362EF97}"/>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ED8E6E0-E4CB-4FF2-9300-E7D0BCC2C2E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B1CBEA26-97F9-43C1-A112-AACFACA12BA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140700</xdr:rowOff>
    </xdr:from>
    <xdr:to>
      <xdr:col>23</xdr:col>
      <xdr:colOff>184150</xdr:colOff>
      <xdr:row>83</xdr:row>
      <xdr:rowOff>70850</xdr:rowOff>
    </xdr:to>
    <xdr:sp macro="" textlink="">
      <xdr:nvSpPr>
        <xdr:cNvPr id="217" name="楕円 216">
          <a:extLst>
            <a:ext uri="{FF2B5EF4-FFF2-40B4-BE49-F238E27FC236}">
              <a16:creationId xmlns:a16="http://schemas.microsoft.com/office/drawing/2014/main" id="{892DE0DF-8EE3-46A5-B3B6-500B93B39A6D}"/>
            </a:ext>
          </a:extLst>
        </xdr:cNvPr>
        <xdr:cNvSpPr/>
      </xdr:nvSpPr>
      <xdr:spPr>
        <a:xfrm>
          <a:off x="4902200" y="141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112777</xdr:rowOff>
    </xdr:from>
    <xdr:ext cx="762000" cy="259045"/>
    <xdr:sp macro="" textlink="">
      <xdr:nvSpPr>
        <xdr:cNvPr id="218" name="人件費・物件費等の状況該当値テキスト">
          <a:extLst>
            <a:ext uri="{FF2B5EF4-FFF2-40B4-BE49-F238E27FC236}">
              <a16:creationId xmlns:a16="http://schemas.microsoft.com/office/drawing/2014/main" id="{3AC22193-8387-4367-A425-E1686A198693}"/>
            </a:ext>
          </a:extLst>
        </xdr:cNvPr>
        <xdr:cNvSpPr txBox="1"/>
      </xdr:nvSpPr>
      <xdr:spPr>
        <a:xfrm>
          <a:off x="5041900" y="141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107452</xdr:rowOff>
    </xdr:from>
    <xdr:to>
      <xdr:col>19</xdr:col>
      <xdr:colOff>184150</xdr:colOff>
      <xdr:row>83</xdr:row>
      <xdr:rowOff>37602</xdr:rowOff>
    </xdr:to>
    <xdr:sp macro="" textlink="">
      <xdr:nvSpPr>
        <xdr:cNvPr id="219" name="楕円 218">
          <a:extLst>
            <a:ext uri="{FF2B5EF4-FFF2-40B4-BE49-F238E27FC236}">
              <a16:creationId xmlns:a16="http://schemas.microsoft.com/office/drawing/2014/main" id="{E6F7413F-8132-4B97-BC10-D24FDDEE2DD2}"/>
            </a:ext>
          </a:extLst>
        </xdr:cNvPr>
        <xdr:cNvSpPr/>
      </xdr:nvSpPr>
      <xdr:spPr>
        <a:xfrm>
          <a:off x="4064000" y="1416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22379</xdr:rowOff>
    </xdr:from>
    <xdr:ext cx="736600" cy="259045"/>
    <xdr:sp macro="" textlink="">
      <xdr:nvSpPr>
        <xdr:cNvPr id="220" name="テキスト ボックス 219">
          <a:extLst>
            <a:ext uri="{FF2B5EF4-FFF2-40B4-BE49-F238E27FC236}">
              <a16:creationId xmlns:a16="http://schemas.microsoft.com/office/drawing/2014/main" id="{90A31642-835D-4440-B894-9E2CBA261A8D}"/>
            </a:ext>
          </a:extLst>
        </xdr:cNvPr>
        <xdr:cNvSpPr txBox="1"/>
      </xdr:nvSpPr>
      <xdr:spPr>
        <a:xfrm>
          <a:off x="3733800" y="1425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105504</xdr:rowOff>
    </xdr:from>
    <xdr:to>
      <xdr:col>15</xdr:col>
      <xdr:colOff>133350</xdr:colOff>
      <xdr:row>83</xdr:row>
      <xdr:rowOff>35654</xdr:rowOff>
    </xdr:to>
    <xdr:sp macro="" textlink="">
      <xdr:nvSpPr>
        <xdr:cNvPr id="221" name="楕円 220">
          <a:extLst>
            <a:ext uri="{FF2B5EF4-FFF2-40B4-BE49-F238E27FC236}">
              <a16:creationId xmlns:a16="http://schemas.microsoft.com/office/drawing/2014/main" id="{CE402558-E023-4FF6-8F31-C9D1F40DD995}"/>
            </a:ext>
          </a:extLst>
        </xdr:cNvPr>
        <xdr:cNvSpPr/>
      </xdr:nvSpPr>
      <xdr:spPr>
        <a:xfrm>
          <a:off x="3175000" y="141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20431</xdr:rowOff>
    </xdr:from>
    <xdr:ext cx="762000" cy="259045"/>
    <xdr:sp macro="" textlink="">
      <xdr:nvSpPr>
        <xdr:cNvPr id="222" name="テキスト ボックス 221">
          <a:extLst>
            <a:ext uri="{FF2B5EF4-FFF2-40B4-BE49-F238E27FC236}">
              <a16:creationId xmlns:a16="http://schemas.microsoft.com/office/drawing/2014/main" id="{4A330C61-2F7E-47A0-A189-76F065FBBA71}"/>
            </a:ext>
          </a:extLst>
        </xdr:cNvPr>
        <xdr:cNvSpPr txBox="1"/>
      </xdr:nvSpPr>
      <xdr:spPr>
        <a:xfrm>
          <a:off x="2844800" y="1425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144019</xdr:rowOff>
    </xdr:from>
    <xdr:to>
      <xdr:col>11</xdr:col>
      <xdr:colOff>82550</xdr:colOff>
      <xdr:row>82</xdr:row>
      <xdr:rowOff>74169</xdr:rowOff>
    </xdr:to>
    <xdr:sp macro="" textlink="">
      <xdr:nvSpPr>
        <xdr:cNvPr id="223" name="楕円 222">
          <a:extLst>
            <a:ext uri="{FF2B5EF4-FFF2-40B4-BE49-F238E27FC236}">
              <a16:creationId xmlns:a16="http://schemas.microsoft.com/office/drawing/2014/main" id="{5C397CC2-3568-4C0D-B4DE-F2FFE2B792F0}"/>
            </a:ext>
          </a:extLst>
        </xdr:cNvPr>
        <xdr:cNvSpPr/>
      </xdr:nvSpPr>
      <xdr:spPr>
        <a:xfrm>
          <a:off x="2286000" y="1403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58946</xdr:rowOff>
    </xdr:from>
    <xdr:ext cx="762000" cy="259045"/>
    <xdr:sp macro="" textlink="">
      <xdr:nvSpPr>
        <xdr:cNvPr id="224" name="テキスト ボックス 223">
          <a:extLst>
            <a:ext uri="{FF2B5EF4-FFF2-40B4-BE49-F238E27FC236}">
              <a16:creationId xmlns:a16="http://schemas.microsoft.com/office/drawing/2014/main" id="{7A1D6081-388C-457F-8C6E-583146B825B0}"/>
            </a:ext>
          </a:extLst>
        </xdr:cNvPr>
        <xdr:cNvSpPr txBox="1"/>
      </xdr:nvSpPr>
      <xdr:spPr>
        <a:xfrm>
          <a:off x="1955800" y="1411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122960</xdr:rowOff>
    </xdr:from>
    <xdr:to>
      <xdr:col>7</xdr:col>
      <xdr:colOff>31750</xdr:colOff>
      <xdr:row>82</xdr:row>
      <xdr:rowOff>53110</xdr:rowOff>
    </xdr:to>
    <xdr:sp macro="" textlink="">
      <xdr:nvSpPr>
        <xdr:cNvPr id="225" name="楕円 224">
          <a:extLst>
            <a:ext uri="{FF2B5EF4-FFF2-40B4-BE49-F238E27FC236}">
              <a16:creationId xmlns:a16="http://schemas.microsoft.com/office/drawing/2014/main" id="{DF81564A-6238-4EBF-AE89-0DD167EC6508}"/>
            </a:ext>
          </a:extLst>
        </xdr:cNvPr>
        <xdr:cNvSpPr/>
      </xdr:nvSpPr>
      <xdr:spPr>
        <a:xfrm>
          <a:off x="1397000" y="1401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37887</xdr:rowOff>
    </xdr:from>
    <xdr:ext cx="762000" cy="259045"/>
    <xdr:sp macro="" textlink="">
      <xdr:nvSpPr>
        <xdr:cNvPr id="226" name="テキスト ボックス 225">
          <a:extLst>
            <a:ext uri="{FF2B5EF4-FFF2-40B4-BE49-F238E27FC236}">
              <a16:creationId xmlns:a16="http://schemas.microsoft.com/office/drawing/2014/main" id="{B27CED61-4B4D-4286-9E2B-616EBBF4A9D2}"/>
            </a:ext>
          </a:extLst>
        </xdr:cNvPr>
        <xdr:cNvSpPr txBox="1"/>
      </xdr:nvSpPr>
      <xdr:spPr>
        <a:xfrm>
          <a:off x="1066800" y="14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69FAEBB7-77DA-4380-B655-0067600DD8C2}"/>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5807ABBF-0CBB-4634-A2B6-F4603B61B69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AD7DCF22-A6D8-4F84-9A8E-1ED673A9855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8BE50CBF-634A-4F45-897B-FF8BA69FE3E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3FD1B3FE-2CDA-47E4-BCCF-5FF4C4B7B287}"/>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D11F52B6-F1F8-421D-9A78-3D23CF4487A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55C72CDD-F315-49A3-8369-BC303CC67BA9}"/>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60F41A03-9E17-4666-9A12-C634BD7BC87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F2938A58-A92B-498D-B622-44F243C57DC3}"/>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8D93120A-E470-4ABE-93BD-ED02D1BB7D7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F2DF1420-CC06-4AD9-AAA7-5F287EBFD54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45099271-AF18-4AE6-90AC-07445CDED25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F55356C-7040-4320-8E9C-1A9BED34123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類似団体平均を大きく下回る状態が続いている。</a:t>
          </a:r>
        </a:p>
        <a:p>
          <a:r>
            <a:rPr kumimoji="1" lang="ja-JP" altLang="en-US" sz="1200">
              <a:latin typeface="ＭＳ Ｐゴシック" panose="020B0600070205080204" pitchFamily="50" charset="-128"/>
              <a:ea typeface="ＭＳ Ｐゴシック" panose="020B0600070205080204" pitchFamily="50" charset="-128"/>
            </a:rPr>
            <a:t>　今後も国家公務員の給与及び地域の民間企業の平均給与の状況を踏まえながら適正な給与水準の維持に努める。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4A3B569B-5431-4BF0-A1F3-48AE3006D5CD}"/>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D9903107-567B-4AB9-8600-2F46EA525B2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6483FC55-08E5-43DF-9916-DD7A5969DECB}"/>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A28FF685-9A41-4CB1-AE65-50B71210B6D7}"/>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5E14FE95-EFF3-45CC-9DDC-4A4C53E7A419}"/>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18F36FC6-30D4-4093-9BF7-1EFFB14E5682}"/>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640D54DA-28AD-4A10-93B0-DC47B2CC6F46}"/>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4076BE3B-2FA8-4F37-B087-145DB77A15F1}"/>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C4549B3B-1A3A-446B-A772-C6DAC7C4C118}"/>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9A63DA76-8F06-4593-87BE-C4E0C06894E2}"/>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E096FD19-C324-4D88-9139-5E0FD179CC06}"/>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67803066-B285-4C02-A58F-920825473822}"/>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22C09D0D-71AB-4C59-BDCB-898553FB1E5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CD0F1827-1528-41AC-AEF3-234D23718D7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A7321D73-53DC-4FF2-9B88-6F0D259C3D9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66C72B91-FA42-43F8-BEF7-15D61AC694A7}"/>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56DB2D48-F058-491C-9A16-E88A8BFF2FEA}"/>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A6D6CF50-8D21-4EAB-85BC-8A615DAEB85A}"/>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8295BF87-E1D4-4C13-BD4D-F8635A87E778}"/>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448D691E-7EC4-4E98-BB4A-772EB2C8BCD3}"/>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87489</xdr:rowOff>
    </xdr:from>
    <xdr:to>
      <xdr:col>81</xdr:col>
      <xdr:colOff>44450</xdr:colOff>
      <xdr:row>81</xdr:row>
      <xdr:rowOff>127705</xdr:rowOff>
    </xdr:to>
    <xdr:cxnSp macro="">
      <xdr:nvCxnSpPr>
        <xdr:cNvPr id="260" name="直線コネクタ 259">
          <a:extLst>
            <a:ext uri="{FF2B5EF4-FFF2-40B4-BE49-F238E27FC236}">
              <a16:creationId xmlns:a16="http://schemas.microsoft.com/office/drawing/2014/main" id="{D3BD9732-AF0F-4FF8-9DDF-1A67E7AD7082}"/>
            </a:ext>
          </a:extLst>
        </xdr:cNvPr>
        <xdr:cNvCxnSpPr/>
      </xdr:nvCxnSpPr>
      <xdr:spPr>
        <a:xfrm>
          <a:off x="16179800" y="139749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a:extLst>
            <a:ext uri="{FF2B5EF4-FFF2-40B4-BE49-F238E27FC236}">
              <a16:creationId xmlns:a16="http://schemas.microsoft.com/office/drawing/2014/main" id="{4DDE0269-79E1-4775-A79D-3121CBED4395}"/>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901F2682-F1DB-4E1D-A08B-C816C690A0F4}"/>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87489</xdr:rowOff>
    </xdr:from>
    <xdr:to>
      <xdr:col>77</xdr:col>
      <xdr:colOff>44450</xdr:colOff>
      <xdr:row>81</xdr:row>
      <xdr:rowOff>114300</xdr:rowOff>
    </xdr:to>
    <xdr:cxnSp macro="">
      <xdr:nvCxnSpPr>
        <xdr:cNvPr id="263" name="直線コネクタ 262">
          <a:extLst>
            <a:ext uri="{FF2B5EF4-FFF2-40B4-BE49-F238E27FC236}">
              <a16:creationId xmlns:a16="http://schemas.microsoft.com/office/drawing/2014/main" id="{6B7B426C-2D29-4A8E-BE11-BFAF29689A53}"/>
            </a:ext>
          </a:extLst>
        </xdr:cNvPr>
        <xdr:cNvCxnSpPr/>
      </xdr:nvCxnSpPr>
      <xdr:spPr>
        <a:xfrm flipV="1">
          <a:off x="15290800" y="139749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E7FF63E6-6327-4CC2-A2E1-86FD6930CD05}"/>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a:extLst>
            <a:ext uri="{FF2B5EF4-FFF2-40B4-BE49-F238E27FC236}">
              <a16:creationId xmlns:a16="http://schemas.microsoft.com/office/drawing/2014/main" id="{E8B91ADA-4851-4D6A-AC8E-1FB1D34F3B18}"/>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82</xdr:row>
      <xdr:rowOff>36689</xdr:rowOff>
    </xdr:to>
    <xdr:cxnSp macro="">
      <xdr:nvCxnSpPr>
        <xdr:cNvPr id="266" name="直線コネクタ 265">
          <a:extLst>
            <a:ext uri="{FF2B5EF4-FFF2-40B4-BE49-F238E27FC236}">
              <a16:creationId xmlns:a16="http://schemas.microsoft.com/office/drawing/2014/main" id="{A86A11F9-790C-44B9-A6CA-51B01A85FF3A}"/>
            </a:ext>
          </a:extLst>
        </xdr:cNvPr>
        <xdr:cNvCxnSpPr/>
      </xdr:nvCxnSpPr>
      <xdr:spPr>
        <a:xfrm flipV="1">
          <a:off x="14401800" y="140017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7" name="フローチャート: 判断 266">
          <a:extLst>
            <a:ext uri="{FF2B5EF4-FFF2-40B4-BE49-F238E27FC236}">
              <a16:creationId xmlns:a16="http://schemas.microsoft.com/office/drawing/2014/main" id="{36E08D04-6534-4986-B8B8-07EBC9B485AC}"/>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8" name="テキスト ボックス 267">
          <a:extLst>
            <a:ext uri="{FF2B5EF4-FFF2-40B4-BE49-F238E27FC236}">
              <a16:creationId xmlns:a16="http://schemas.microsoft.com/office/drawing/2014/main" id="{AB6E2EE9-7B5A-42E5-B46F-35E0738AA19A}"/>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36689</xdr:rowOff>
    </xdr:from>
    <xdr:to>
      <xdr:col>68</xdr:col>
      <xdr:colOff>152400</xdr:colOff>
      <xdr:row>82</xdr:row>
      <xdr:rowOff>36689</xdr:rowOff>
    </xdr:to>
    <xdr:cxnSp macro="">
      <xdr:nvCxnSpPr>
        <xdr:cNvPr id="269" name="直線コネクタ 268">
          <a:extLst>
            <a:ext uri="{FF2B5EF4-FFF2-40B4-BE49-F238E27FC236}">
              <a16:creationId xmlns:a16="http://schemas.microsoft.com/office/drawing/2014/main" id="{FFD55DCA-0886-455A-B57B-FDB3BAABB531}"/>
            </a:ext>
          </a:extLst>
        </xdr:cNvPr>
        <xdr:cNvCxnSpPr/>
      </xdr:nvCxnSpPr>
      <xdr:spPr>
        <a:xfrm>
          <a:off x="13512800" y="14095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70" name="フローチャート: 判断 269">
          <a:extLst>
            <a:ext uri="{FF2B5EF4-FFF2-40B4-BE49-F238E27FC236}">
              <a16:creationId xmlns:a16="http://schemas.microsoft.com/office/drawing/2014/main" id="{36E6CA7D-8A0A-4275-B44E-3A1B3E7A92C2}"/>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71" name="テキスト ボックス 270">
          <a:extLst>
            <a:ext uri="{FF2B5EF4-FFF2-40B4-BE49-F238E27FC236}">
              <a16:creationId xmlns:a16="http://schemas.microsoft.com/office/drawing/2014/main" id="{F1364656-DBB8-4C8B-A056-975EF6DE7039}"/>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2" name="フローチャート: 判断 271">
          <a:extLst>
            <a:ext uri="{FF2B5EF4-FFF2-40B4-BE49-F238E27FC236}">
              <a16:creationId xmlns:a16="http://schemas.microsoft.com/office/drawing/2014/main" id="{646232DE-F6AE-4953-B258-00BD3F03CAB8}"/>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3" name="テキスト ボックス 272">
          <a:extLst>
            <a:ext uri="{FF2B5EF4-FFF2-40B4-BE49-F238E27FC236}">
              <a16:creationId xmlns:a16="http://schemas.microsoft.com/office/drawing/2014/main" id="{A6FAB1E3-6382-4A6C-BDE7-446562323D39}"/>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D7CECC81-B4B1-401A-8F82-27E946E2EF0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5A4500EA-1421-462C-B8B7-A49E8FB9C03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A5C731C7-BACD-49C9-8025-CE38D574968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F2C1F899-A67C-4FA7-86B2-45DAABBB181A}"/>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475600D1-80B1-4C66-85BC-2822882EC01A}"/>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76905</xdr:rowOff>
    </xdr:from>
    <xdr:to>
      <xdr:col>81</xdr:col>
      <xdr:colOff>95250</xdr:colOff>
      <xdr:row>82</xdr:row>
      <xdr:rowOff>7055</xdr:rowOff>
    </xdr:to>
    <xdr:sp macro="" textlink="">
      <xdr:nvSpPr>
        <xdr:cNvPr id="279" name="楕円 278">
          <a:extLst>
            <a:ext uri="{FF2B5EF4-FFF2-40B4-BE49-F238E27FC236}">
              <a16:creationId xmlns:a16="http://schemas.microsoft.com/office/drawing/2014/main" id="{2D56A30A-0F37-45FB-B31A-593032D3FA68}"/>
            </a:ext>
          </a:extLst>
        </xdr:cNvPr>
        <xdr:cNvSpPr/>
      </xdr:nvSpPr>
      <xdr:spPr>
        <a:xfrm>
          <a:off x="169672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93432</xdr:rowOff>
    </xdr:from>
    <xdr:ext cx="762000" cy="259045"/>
    <xdr:sp macro="" textlink="">
      <xdr:nvSpPr>
        <xdr:cNvPr id="280" name="給与水準   （国との比較）該当値テキスト">
          <a:extLst>
            <a:ext uri="{FF2B5EF4-FFF2-40B4-BE49-F238E27FC236}">
              <a16:creationId xmlns:a16="http://schemas.microsoft.com/office/drawing/2014/main" id="{61F483AB-1B53-472C-8372-3E3C9F68B476}"/>
            </a:ext>
          </a:extLst>
        </xdr:cNvPr>
        <xdr:cNvSpPr txBox="1"/>
      </xdr:nvSpPr>
      <xdr:spPr>
        <a:xfrm>
          <a:off x="17106900" y="1380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36689</xdr:rowOff>
    </xdr:from>
    <xdr:to>
      <xdr:col>77</xdr:col>
      <xdr:colOff>95250</xdr:colOff>
      <xdr:row>81</xdr:row>
      <xdr:rowOff>138289</xdr:rowOff>
    </xdr:to>
    <xdr:sp macro="" textlink="">
      <xdr:nvSpPr>
        <xdr:cNvPr id="281" name="楕円 280">
          <a:extLst>
            <a:ext uri="{FF2B5EF4-FFF2-40B4-BE49-F238E27FC236}">
              <a16:creationId xmlns:a16="http://schemas.microsoft.com/office/drawing/2014/main" id="{47A6320C-4614-4065-98EC-3F538200B063}"/>
            </a:ext>
          </a:extLst>
        </xdr:cNvPr>
        <xdr:cNvSpPr/>
      </xdr:nvSpPr>
      <xdr:spPr>
        <a:xfrm>
          <a:off x="16129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148466</xdr:rowOff>
    </xdr:from>
    <xdr:ext cx="736600" cy="259045"/>
    <xdr:sp macro="" textlink="">
      <xdr:nvSpPr>
        <xdr:cNvPr id="282" name="テキスト ボックス 281">
          <a:extLst>
            <a:ext uri="{FF2B5EF4-FFF2-40B4-BE49-F238E27FC236}">
              <a16:creationId xmlns:a16="http://schemas.microsoft.com/office/drawing/2014/main" id="{A600C70B-4E80-4D30-B097-C9A6F9CC8E57}"/>
            </a:ext>
          </a:extLst>
        </xdr:cNvPr>
        <xdr:cNvSpPr txBox="1"/>
      </xdr:nvSpPr>
      <xdr:spPr>
        <a:xfrm>
          <a:off x="15798800" y="13693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83" name="楕円 282">
          <a:extLst>
            <a:ext uri="{FF2B5EF4-FFF2-40B4-BE49-F238E27FC236}">
              <a16:creationId xmlns:a16="http://schemas.microsoft.com/office/drawing/2014/main" id="{7E9F291C-698F-4EC4-A78A-4D55BED3F2B4}"/>
            </a:ext>
          </a:extLst>
        </xdr:cNvPr>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84" name="テキスト ボックス 283">
          <a:extLst>
            <a:ext uri="{FF2B5EF4-FFF2-40B4-BE49-F238E27FC236}">
              <a16:creationId xmlns:a16="http://schemas.microsoft.com/office/drawing/2014/main" id="{A5FBC414-9E57-45D2-8DA4-7014FB5F03E5}"/>
            </a:ext>
          </a:extLst>
        </xdr:cNvPr>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157339</xdr:rowOff>
    </xdr:from>
    <xdr:to>
      <xdr:col>68</xdr:col>
      <xdr:colOff>203200</xdr:colOff>
      <xdr:row>82</xdr:row>
      <xdr:rowOff>87489</xdr:rowOff>
    </xdr:to>
    <xdr:sp macro="" textlink="">
      <xdr:nvSpPr>
        <xdr:cNvPr id="285" name="楕円 284">
          <a:extLst>
            <a:ext uri="{FF2B5EF4-FFF2-40B4-BE49-F238E27FC236}">
              <a16:creationId xmlns:a16="http://schemas.microsoft.com/office/drawing/2014/main" id="{64300CF7-D4CB-4A82-BED0-82D8E3848F2E}"/>
            </a:ext>
          </a:extLst>
        </xdr:cNvPr>
        <xdr:cNvSpPr/>
      </xdr:nvSpPr>
      <xdr:spPr>
        <a:xfrm>
          <a:off x="14351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97666</xdr:rowOff>
    </xdr:from>
    <xdr:ext cx="762000" cy="259045"/>
    <xdr:sp macro="" textlink="">
      <xdr:nvSpPr>
        <xdr:cNvPr id="286" name="テキスト ボックス 285">
          <a:extLst>
            <a:ext uri="{FF2B5EF4-FFF2-40B4-BE49-F238E27FC236}">
              <a16:creationId xmlns:a16="http://schemas.microsoft.com/office/drawing/2014/main" id="{566FD438-D538-49B5-8CFE-5E85BD5A52D6}"/>
            </a:ext>
          </a:extLst>
        </xdr:cNvPr>
        <xdr:cNvSpPr txBox="1"/>
      </xdr:nvSpPr>
      <xdr:spPr>
        <a:xfrm>
          <a:off x="14020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157339</xdr:rowOff>
    </xdr:from>
    <xdr:to>
      <xdr:col>64</xdr:col>
      <xdr:colOff>152400</xdr:colOff>
      <xdr:row>82</xdr:row>
      <xdr:rowOff>87489</xdr:rowOff>
    </xdr:to>
    <xdr:sp macro="" textlink="">
      <xdr:nvSpPr>
        <xdr:cNvPr id="287" name="楕円 286">
          <a:extLst>
            <a:ext uri="{FF2B5EF4-FFF2-40B4-BE49-F238E27FC236}">
              <a16:creationId xmlns:a16="http://schemas.microsoft.com/office/drawing/2014/main" id="{E1AC03A7-188A-4885-B52E-B93F192C6CDC}"/>
            </a:ext>
          </a:extLst>
        </xdr:cNvPr>
        <xdr:cNvSpPr/>
      </xdr:nvSpPr>
      <xdr:spPr>
        <a:xfrm>
          <a:off x="13462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97666</xdr:rowOff>
    </xdr:from>
    <xdr:ext cx="762000" cy="259045"/>
    <xdr:sp macro="" textlink="">
      <xdr:nvSpPr>
        <xdr:cNvPr id="288" name="テキスト ボックス 287">
          <a:extLst>
            <a:ext uri="{FF2B5EF4-FFF2-40B4-BE49-F238E27FC236}">
              <a16:creationId xmlns:a16="http://schemas.microsoft.com/office/drawing/2014/main" id="{CB633910-AEFC-4EA1-B861-F01B75B838C2}"/>
            </a:ext>
          </a:extLst>
        </xdr:cNvPr>
        <xdr:cNvSpPr txBox="1"/>
      </xdr:nvSpPr>
      <xdr:spPr>
        <a:xfrm>
          <a:off x="13131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4049D9FC-A99A-4E42-826B-1A39872EEAC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91863CA7-34D5-48AA-BDC6-8F01C4F8F7C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5451CEBC-1454-4F44-840F-E2D4855E27F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3AF809-62AB-4D16-805C-2AAF0B02D42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FC03B12A-65B4-4B1D-8F5B-16B30773DC77}"/>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56BB19B2-04EC-4BE3-BA7C-0C518CD7F31B}"/>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C34C2D8A-4D98-4CC2-8D4A-E748E587A888}"/>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5473B247-DBB1-4CFE-9707-C7388DA1AF7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973AE76D-37E8-4B60-BAF8-FE2B350E81AE}"/>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5135BC02-989A-4FC7-986C-E5A348E17AF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2EF86C17-ED86-436F-A54E-653D7491E4DA}"/>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1FF242A0-D663-4B94-B20C-222841FEDA7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6AB94A09-CDD6-4568-B162-8819BDE246A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行財政改革の集中改革プランに基づき、事業の民営化などを含め、退職者の補充を抑制するなどしながら、職員数の削減を図ってきたが、合併の影響や既存の出先機関の存続等により類似団体を上回っている。</a:t>
          </a:r>
        </a:p>
        <a:p>
          <a:r>
            <a:rPr kumimoji="1" lang="ja-JP" altLang="en-US" sz="1200">
              <a:latin typeface="ＭＳ Ｐゴシック" panose="020B0600070205080204" pitchFamily="50" charset="-128"/>
              <a:ea typeface="ＭＳ Ｐゴシック" panose="020B0600070205080204" pitchFamily="50" charset="-128"/>
            </a:rPr>
            <a:t>　今後も、更に公共施設の民間委託の拡大、庁舎・保育所・学校等の統廃合を検討しながら、計画的な職員採用により職員数の削減に努める。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5310D116-F19D-49DA-8A9D-E7E8B0B559D2}"/>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8C4A839D-3B22-43A6-879A-B1282CECF8E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5DE92709-9275-4583-8087-0FCD18D68468}"/>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798EEB5B-93E5-450F-BB26-AC9A81A9ADC8}"/>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F175A114-CACA-4EA7-84C3-5A68EDD8A7E2}"/>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9152A389-6A23-4C80-A03A-19694E45582C}"/>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AE42242C-EED3-44B6-B124-142A05CA13B1}"/>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16B1904-37CB-4C1C-9F8C-DC5D68C1B873}"/>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8F7F321F-C7A7-4E13-A479-4D40ADD7783B}"/>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83929945-A6FA-46AD-AD94-B82AB6DCA512}"/>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9D72EC55-90E1-4B96-82B8-1A075A3F05D5}"/>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CE7E79BB-BE12-4948-82D9-EAEE137EF85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3870308D-BCAA-4FA5-B838-FD4C26E1F65C}"/>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9E1C7622-DD74-4896-A16C-4E8A6C409B04}"/>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11CEC20-2A36-4397-95DB-9A7437B67D6D}"/>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56D5457C-0101-4487-9CB0-CEE6D9327C5A}"/>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4FD6739-7E1F-433F-8B79-4AA2D303AFFC}"/>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6BE05F2E-44AC-466E-AC2C-8CE4D3E10188}"/>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76302</xdr:rowOff>
    </xdr:from>
    <xdr:to>
      <xdr:col>81</xdr:col>
      <xdr:colOff>44450</xdr:colOff>
      <xdr:row>62</xdr:row>
      <xdr:rowOff>91745</xdr:rowOff>
    </xdr:to>
    <xdr:cxnSp macro="">
      <xdr:nvCxnSpPr>
        <xdr:cNvPr id="320" name="直線コネクタ 319">
          <a:extLst>
            <a:ext uri="{FF2B5EF4-FFF2-40B4-BE49-F238E27FC236}">
              <a16:creationId xmlns:a16="http://schemas.microsoft.com/office/drawing/2014/main" id="{EADF3885-0123-44D0-AE4E-43BA9FD0F868}"/>
            </a:ext>
          </a:extLst>
        </xdr:cNvPr>
        <xdr:cNvCxnSpPr/>
      </xdr:nvCxnSpPr>
      <xdr:spPr>
        <a:xfrm>
          <a:off x="16179800" y="10706202"/>
          <a:ext cx="8382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a:extLst>
            <a:ext uri="{FF2B5EF4-FFF2-40B4-BE49-F238E27FC236}">
              <a16:creationId xmlns:a16="http://schemas.microsoft.com/office/drawing/2014/main" id="{44AB2073-EAD2-45B9-B8E1-AC23F8C20812}"/>
            </a:ext>
          </a:extLst>
        </xdr:cNvPr>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482F6F33-4233-4439-9BB1-CB05B7591C65}"/>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63271</xdr:rowOff>
    </xdr:from>
    <xdr:to>
      <xdr:col>77</xdr:col>
      <xdr:colOff>44450</xdr:colOff>
      <xdr:row>62</xdr:row>
      <xdr:rowOff>76302</xdr:rowOff>
    </xdr:to>
    <xdr:cxnSp macro="">
      <xdr:nvCxnSpPr>
        <xdr:cNvPr id="323" name="直線コネクタ 322">
          <a:extLst>
            <a:ext uri="{FF2B5EF4-FFF2-40B4-BE49-F238E27FC236}">
              <a16:creationId xmlns:a16="http://schemas.microsoft.com/office/drawing/2014/main" id="{30A5EF3B-D496-49FF-B616-927546CA630F}"/>
            </a:ext>
          </a:extLst>
        </xdr:cNvPr>
        <xdr:cNvCxnSpPr/>
      </xdr:nvCxnSpPr>
      <xdr:spPr>
        <a:xfrm>
          <a:off x="15290800" y="10693171"/>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A38352DE-3099-44CB-80C2-19F614F148B2}"/>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a:extLst>
            <a:ext uri="{FF2B5EF4-FFF2-40B4-BE49-F238E27FC236}">
              <a16:creationId xmlns:a16="http://schemas.microsoft.com/office/drawing/2014/main" id="{1ECD639A-BD4A-41DC-91E1-47AE015F1329}"/>
            </a:ext>
          </a:extLst>
        </xdr:cNvPr>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59410</xdr:rowOff>
    </xdr:from>
    <xdr:to>
      <xdr:col>72</xdr:col>
      <xdr:colOff>203200</xdr:colOff>
      <xdr:row>62</xdr:row>
      <xdr:rowOff>63271</xdr:rowOff>
    </xdr:to>
    <xdr:cxnSp macro="">
      <xdr:nvCxnSpPr>
        <xdr:cNvPr id="326" name="直線コネクタ 325">
          <a:extLst>
            <a:ext uri="{FF2B5EF4-FFF2-40B4-BE49-F238E27FC236}">
              <a16:creationId xmlns:a16="http://schemas.microsoft.com/office/drawing/2014/main" id="{008A7BA9-8040-4953-BCA0-0DDFA885553D}"/>
            </a:ext>
          </a:extLst>
        </xdr:cNvPr>
        <xdr:cNvCxnSpPr/>
      </xdr:nvCxnSpPr>
      <xdr:spPr>
        <a:xfrm>
          <a:off x="14401800" y="10689310"/>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7DD6CA38-D2BD-4577-A9A6-2F4FC69591E2}"/>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a:extLst>
            <a:ext uri="{FF2B5EF4-FFF2-40B4-BE49-F238E27FC236}">
              <a16:creationId xmlns:a16="http://schemas.microsoft.com/office/drawing/2014/main" id="{64E0A57A-F146-4343-8A94-424606F65135}"/>
            </a:ext>
          </a:extLst>
        </xdr:cNvPr>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49759</xdr:rowOff>
    </xdr:from>
    <xdr:to>
      <xdr:col>68</xdr:col>
      <xdr:colOff>152400</xdr:colOff>
      <xdr:row>62</xdr:row>
      <xdr:rowOff>59410</xdr:rowOff>
    </xdr:to>
    <xdr:cxnSp macro="">
      <xdr:nvCxnSpPr>
        <xdr:cNvPr id="329" name="直線コネクタ 328">
          <a:extLst>
            <a:ext uri="{FF2B5EF4-FFF2-40B4-BE49-F238E27FC236}">
              <a16:creationId xmlns:a16="http://schemas.microsoft.com/office/drawing/2014/main" id="{827478A3-D5AA-4D46-8BC6-6220E5D662D3}"/>
            </a:ext>
          </a:extLst>
        </xdr:cNvPr>
        <xdr:cNvCxnSpPr/>
      </xdr:nvCxnSpPr>
      <xdr:spPr>
        <a:xfrm>
          <a:off x="13512800" y="10679659"/>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16942</xdr:rowOff>
    </xdr:from>
    <xdr:to>
      <xdr:col>68</xdr:col>
      <xdr:colOff>203200</xdr:colOff>
      <xdr:row>61</xdr:row>
      <xdr:rowOff>118542</xdr:rowOff>
    </xdr:to>
    <xdr:sp macro="" textlink="">
      <xdr:nvSpPr>
        <xdr:cNvPr id="330" name="フローチャート: 判断 329">
          <a:extLst>
            <a:ext uri="{FF2B5EF4-FFF2-40B4-BE49-F238E27FC236}">
              <a16:creationId xmlns:a16="http://schemas.microsoft.com/office/drawing/2014/main" id="{8A2FD536-4217-4619-B995-6D3BC46918E2}"/>
            </a:ext>
          </a:extLst>
        </xdr:cNvPr>
        <xdr:cNvSpPr/>
      </xdr:nvSpPr>
      <xdr:spPr>
        <a:xfrm>
          <a:off x="14351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128719</xdr:rowOff>
    </xdr:from>
    <xdr:ext cx="762000" cy="259045"/>
    <xdr:sp macro="" textlink="">
      <xdr:nvSpPr>
        <xdr:cNvPr id="331" name="テキスト ボックス 330">
          <a:extLst>
            <a:ext uri="{FF2B5EF4-FFF2-40B4-BE49-F238E27FC236}">
              <a16:creationId xmlns:a16="http://schemas.microsoft.com/office/drawing/2014/main" id="{62394373-2BFF-4092-89D9-CD5FA12731E2}"/>
            </a:ext>
          </a:extLst>
        </xdr:cNvPr>
        <xdr:cNvSpPr txBox="1"/>
      </xdr:nvSpPr>
      <xdr:spPr>
        <a:xfrm>
          <a:off x="14020800" y="102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6807</xdr:rowOff>
    </xdr:from>
    <xdr:to>
      <xdr:col>64</xdr:col>
      <xdr:colOff>152400</xdr:colOff>
      <xdr:row>61</xdr:row>
      <xdr:rowOff>108407</xdr:rowOff>
    </xdr:to>
    <xdr:sp macro="" textlink="">
      <xdr:nvSpPr>
        <xdr:cNvPr id="332" name="フローチャート: 判断 331">
          <a:extLst>
            <a:ext uri="{FF2B5EF4-FFF2-40B4-BE49-F238E27FC236}">
              <a16:creationId xmlns:a16="http://schemas.microsoft.com/office/drawing/2014/main" id="{C7CF32B3-BE40-4CA6-B91F-4F9CF5A5383C}"/>
            </a:ext>
          </a:extLst>
        </xdr:cNvPr>
        <xdr:cNvSpPr/>
      </xdr:nvSpPr>
      <xdr:spPr>
        <a:xfrm>
          <a:off x="13462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118584</xdr:rowOff>
    </xdr:from>
    <xdr:ext cx="762000" cy="259045"/>
    <xdr:sp macro="" textlink="">
      <xdr:nvSpPr>
        <xdr:cNvPr id="333" name="テキスト ボックス 332">
          <a:extLst>
            <a:ext uri="{FF2B5EF4-FFF2-40B4-BE49-F238E27FC236}">
              <a16:creationId xmlns:a16="http://schemas.microsoft.com/office/drawing/2014/main" id="{B3BC5C65-4C09-4C7C-8A5F-4A18AB4711A7}"/>
            </a:ext>
          </a:extLst>
        </xdr:cNvPr>
        <xdr:cNvSpPr txBox="1"/>
      </xdr:nvSpPr>
      <xdr:spPr>
        <a:xfrm>
          <a:off x="13131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24F5A66-4B17-4C67-8D73-A89847B371EF}"/>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A97EB526-B61B-4B46-8992-29AA2834D841}"/>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F1109AB6-4AE6-46BB-8384-5CF46B5C4D4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F0823D0A-01F4-4EA7-B88C-EC31EEC4AEF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4303CDA6-6B07-4643-9654-BBF2C403D4E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40945</xdr:rowOff>
    </xdr:from>
    <xdr:to>
      <xdr:col>81</xdr:col>
      <xdr:colOff>95250</xdr:colOff>
      <xdr:row>62</xdr:row>
      <xdr:rowOff>142545</xdr:rowOff>
    </xdr:to>
    <xdr:sp macro="" textlink="">
      <xdr:nvSpPr>
        <xdr:cNvPr id="339" name="楕円 338">
          <a:extLst>
            <a:ext uri="{FF2B5EF4-FFF2-40B4-BE49-F238E27FC236}">
              <a16:creationId xmlns:a16="http://schemas.microsoft.com/office/drawing/2014/main" id="{13855EB5-8E5E-425C-9E54-0A3DFA204302}"/>
            </a:ext>
          </a:extLst>
        </xdr:cNvPr>
        <xdr:cNvSpPr/>
      </xdr:nvSpPr>
      <xdr:spPr>
        <a:xfrm>
          <a:off x="16967200" y="106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13022</xdr:rowOff>
    </xdr:from>
    <xdr:ext cx="762000" cy="259045"/>
    <xdr:sp macro="" textlink="">
      <xdr:nvSpPr>
        <xdr:cNvPr id="340" name="定員管理の状況該当値テキスト">
          <a:extLst>
            <a:ext uri="{FF2B5EF4-FFF2-40B4-BE49-F238E27FC236}">
              <a16:creationId xmlns:a16="http://schemas.microsoft.com/office/drawing/2014/main" id="{896D8802-D6D6-4C11-94EE-ED7EA02E7BB8}"/>
            </a:ext>
          </a:extLst>
        </xdr:cNvPr>
        <xdr:cNvSpPr txBox="1"/>
      </xdr:nvSpPr>
      <xdr:spPr>
        <a:xfrm>
          <a:off x="17106900" y="1064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25502</xdr:rowOff>
    </xdr:from>
    <xdr:to>
      <xdr:col>77</xdr:col>
      <xdr:colOff>95250</xdr:colOff>
      <xdr:row>62</xdr:row>
      <xdr:rowOff>127102</xdr:rowOff>
    </xdr:to>
    <xdr:sp macro="" textlink="">
      <xdr:nvSpPr>
        <xdr:cNvPr id="341" name="楕円 340">
          <a:extLst>
            <a:ext uri="{FF2B5EF4-FFF2-40B4-BE49-F238E27FC236}">
              <a16:creationId xmlns:a16="http://schemas.microsoft.com/office/drawing/2014/main" id="{91E897C5-2060-46E6-8C01-41E6D3594E60}"/>
            </a:ext>
          </a:extLst>
        </xdr:cNvPr>
        <xdr:cNvSpPr/>
      </xdr:nvSpPr>
      <xdr:spPr>
        <a:xfrm>
          <a:off x="16129000" y="1065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111879</xdr:rowOff>
    </xdr:from>
    <xdr:ext cx="736600" cy="259045"/>
    <xdr:sp macro="" textlink="">
      <xdr:nvSpPr>
        <xdr:cNvPr id="342" name="テキスト ボックス 341">
          <a:extLst>
            <a:ext uri="{FF2B5EF4-FFF2-40B4-BE49-F238E27FC236}">
              <a16:creationId xmlns:a16="http://schemas.microsoft.com/office/drawing/2014/main" id="{1BFA6961-4D89-4467-AD46-CD166FD8E97A}"/>
            </a:ext>
          </a:extLst>
        </xdr:cNvPr>
        <xdr:cNvSpPr txBox="1"/>
      </xdr:nvSpPr>
      <xdr:spPr>
        <a:xfrm>
          <a:off x="15798800" y="10741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12471</xdr:rowOff>
    </xdr:from>
    <xdr:to>
      <xdr:col>73</xdr:col>
      <xdr:colOff>44450</xdr:colOff>
      <xdr:row>62</xdr:row>
      <xdr:rowOff>114071</xdr:rowOff>
    </xdr:to>
    <xdr:sp macro="" textlink="">
      <xdr:nvSpPr>
        <xdr:cNvPr id="343" name="楕円 342">
          <a:extLst>
            <a:ext uri="{FF2B5EF4-FFF2-40B4-BE49-F238E27FC236}">
              <a16:creationId xmlns:a16="http://schemas.microsoft.com/office/drawing/2014/main" id="{A0E73EF6-CD24-4F25-837C-CA553D41E5DB}"/>
            </a:ext>
          </a:extLst>
        </xdr:cNvPr>
        <xdr:cNvSpPr/>
      </xdr:nvSpPr>
      <xdr:spPr>
        <a:xfrm>
          <a:off x="15240000" y="106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98848</xdr:rowOff>
    </xdr:from>
    <xdr:ext cx="762000" cy="259045"/>
    <xdr:sp macro="" textlink="">
      <xdr:nvSpPr>
        <xdr:cNvPr id="344" name="テキスト ボックス 343">
          <a:extLst>
            <a:ext uri="{FF2B5EF4-FFF2-40B4-BE49-F238E27FC236}">
              <a16:creationId xmlns:a16="http://schemas.microsoft.com/office/drawing/2014/main" id="{234730FD-1B97-490C-AF40-58ABDD7676DA}"/>
            </a:ext>
          </a:extLst>
        </xdr:cNvPr>
        <xdr:cNvSpPr txBox="1"/>
      </xdr:nvSpPr>
      <xdr:spPr>
        <a:xfrm>
          <a:off x="14909800" y="1072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8610</xdr:rowOff>
    </xdr:from>
    <xdr:to>
      <xdr:col>68</xdr:col>
      <xdr:colOff>203200</xdr:colOff>
      <xdr:row>62</xdr:row>
      <xdr:rowOff>110210</xdr:rowOff>
    </xdr:to>
    <xdr:sp macro="" textlink="">
      <xdr:nvSpPr>
        <xdr:cNvPr id="345" name="楕円 344">
          <a:extLst>
            <a:ext uri="{FF2B5EF4-FFF2-40B4-BE49-F238E27FC236}">
              <a16:creationId xmlns:a16="http://schemas.microsoft.com/office/drawing/2014/main" id="{E4E31A15-604D-431B-9881-AAE1CAB1C04B}"/>
            </a:ext>
          </a:extLst>
        </xdr:cNvPr>
        <xdr:cNvSpPr/>
      </xdr:nvSpPr>
      <xdr:spPr>
        <a:xfrm>
          <a:off x="14351000" y="106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94987</xdr:rowOff>
    </xdr:from>
    <xdr:ext cx="762000" cy="259045"/>
    <xdr:sp macro="" textlink="">
      <xdr:nvSpPr>
        <xdr:cNvPr id="346" name="テキスト ボックス 345">
          <a:extLst>
            <a:ext uri="{FF2B5EF4-FFF2-40B4-BE49-F238E27FC236}">
              <a16:creationId xmlns:a16="http://schemas.microsoft.com/office/drawing/2014/main" id="{693A5F3F-8B41-4B62-80E7-0739A545FEBD}"/>
            </a:ext>
          </a:extLst>
        </xdr:cNvPr>
        <xdr:cNvSpPr txBox="1"/>
      </xdr:nvSpPr>
      <xdr:spPr>
        <a:xfrm>
          <a:off x="14020800" y="1072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170409</xdr:rowOff>
    </xdr:from>
    <xdr:to>
      <xdr:col>64</xdr:col>
      <xdr:colOff>152400</xdr:colOff>
      <xdr:row>62</xdr:row>
      <xdr:rowOff>100559</xdr:rowOff>
    </xdr:to>
    <xdr:sp macro="" textlink="">
      <xdr:nvSpPr>
        <xdr:cNvPr id="347" name="楕円 346">
          <a:extLst>
            <a:ext uri="{FF2B5EF4-FFF2-40B4-BE49-F238E27FC236}">
              <a16:creationId xmlns:a16="http://schemas.microsoft.com/office/drawing/2014/main" id="{419B9A8C-7746-4E7A-A868-1C164A608395}"/>
            </a:ext>
          </a:extLst>
        </xdr:cNvPr>
        <xdr:cNvSpPr/>
      </xdr:nvSpPr>
      <xdr:spPr>
        <a:xfrm>
          <a:off x="13462000" y="1062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85336</xdr:rowOff>
    </xdr:from>
    <xdr:ext cx="762000" cy="259045"/>
    <xdr:sp macro="" textlink="">
      <xdr:nvSpPr>
        <xdr:cNvPr id="348" name="テキスト ボックス 347">
          <a:extLst>
            <a:ext uri="{FF2B5EF4-FFF2-40B4-BE49-F238E27FC236}">
              <a16:creationId xmlns:a16="http://schemas.microsoft.com/office/drawing/2014/main" id="{F3C8B9C6-CEB1-48C7-809B-F0A2DFDA35DA}"/>
            </a:ext>
          </a:extLst>
        </xdr:cNvPr>
        <xdr:cNvSpPr txBox="1"/>
      </xdr:nvSpPr>
      <xdr:spPr>
        <a:xfrm>
          <a:off x="13131800" y="1071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9F0BBDF2-36CA-49E1-BDC7-A1F513D9357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DFB23B0F-B4E8-4CAF-AC94-44579D7D34B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D28B4A2B-DE54-4A6F-ACA7-E717C5DC1CA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89A4F2DD-3C42-4A1B-BBA5-3FE98ABF2EAE}"/>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158000E-02A3-472D-AD14-FDA72F81AE64}"/>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FF6A8F77-F5C8-40CA-BF3F-F671E6687F3A}"/>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36464BE9-3238-4A7F-9563-D6C8E85FDBF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40E813C3-8F43-4B99-B297-AE4B3622D2FA}"/>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5A2045C9-90D8-43C9-97E1-606E3E74E77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6AF81885-2503-4095-AC14-FFD6A7B1DBF3}"/>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739DB3F7-6995-430D-8140-FCFBB841CB8A}"/>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BDB6D733-FE66-4EAC-9CEA-9FB76B2EF3E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46C41C8E-32E7-4454-A578-B70B348B6C8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合併関係事業を含む町単独事業の普通建設事業に係る地方債の償還が多いことから類似団体を上回っている。</a:t>
          </a:r>
        </a:p>
        <a:p>
          <a:r>
            <a:rPr kumimoji="1" lang="ja-JP" altLang="en-US" sz="1200">
              <a:latin typeface="ＭＳ Ｐゴシック" panose="020B0600070205080204" pitchFamily="50" charset="-128"/>
              <a:ea typeface="ＭＳ Ｐゴシック" panose="020B0600070205080204" pitchFamily="50" charset="-128"/>
            </a:rPr>
            <a:t>　繰上償還の実施や地方債発行額の抑制を実施しているが、実質公債費比率は高い水準での推移が予想される。</a:t>
          </a:r>
        </a:p>
        <a:p>
          <a:r>
            <a:rPr kumimoji="1" lang="ja-JP" altLang="en-US" sz="1200">
              <a:latin typeface="ＭＳ Ｐゴシック" panose="020B0600070205080204" pitchFamily="50" charset="-128"/>
              <a:ea typeface="ＭＳ Ｐゴシック" panose="020B0600070205080204" pitchFamily="50" charset="-128"/>
            </a:rPr>
            <a:t>　今後も地方債の年間発行額の制限や建設事業の見直し、平準化、債務負担行為の抑制を徹底し、住民ニーズを的確に把握した事業の選択に努め、より有利な財源の確保も含め、地方債を財源として頼ることのないよう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9C616A00-BBBF-43D3-AD05-EB6F9CDFFDF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321A9EFE-10FB-411C-BFFD-09B92A141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CD64AD47-0F89-46A9-B671-A62FB2B4CFA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CADAE11-32DC-46FE-9A74-8061BFDCBB7E}"/>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36FEE0BB-2003-4EF2-9247-F574AC2C1C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5E57FA11-5715-4D4B-9426-F8A7A773D3ED}"/>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F62C0362-FE99-42C3-BB5A-F1D56BCF2D54}"/>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A264D14F-D529-4159-9671-D1FC6E0118BF}"/>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C035EAB5-6F65-43D0-89F2-13D5AB4F2B9A}"/>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36E79DF3-8452-4B54-97A1-D18AFEF346E8}"/>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821BD7DE-FDF1-45EC-A363-8D51D56E8B0F}"/>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1AADAC9F-84F9-44FC-B51E-9E5C2169D74C}"/>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B462E907-AC80-4643-BBD0-EC86713776C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D7953DB1-E27D-4DEF-9000-7EF3E9A7C7A8}"/>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20F36D7F-7D8E-403E-8CBE-DBC1F5BE7D4F}"/>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55783AF5-2540-4021-9C7F-CA3DAE1C03FF}"/>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91C3F9F0-F092-4F2F-BCD5-9EFAA4EA0742}"/>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78479E-781B-435B-9884-A2C6C72F7883}"/>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66352802-7888-4384-8890-7CB320885289}"/>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9737</xdr:rowOff>
    </xdr:from>
    <xdr:to>
      <xdr:col>81</xdr:col>
      <xdr:colOff>44450</xdr:colOff>
      <xdr:row>45</xdr:row>
      <xdr:rowOff>57996</xdr:rowOff>
    </xdr:to>
    <xdr:cxnSp macro="">
      <xdr:nvCxnSpPr>
        <xdr:cNvPr id="381" name="直線コネクタ 380">
          <a:extLst>
            <a:ext uri="{FF2B5EF4-FFF2-40B4-BE49-F238E27FC236}">
              <a16:creationId xmlns:a16="http://schemas.microsoft.com/office/drawing/2014/main" id="{468FCF68-88DE-4899-91AA-F63ACB15DFD6}"/>
            </a:ext>
          </a:extLst>
        </xdr:cNvPr>
        <xdr:cNvCxnSpPr/>
      </xdr:nvCxnSpPr>
      <xdr:spPr>
        <a:xfrm flipV="1">
          <a:off x="16179800" y="772498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9BF301CE-80E6-499A-9714-E7672DCD5ADD}"/>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90A3B8F1-4F76-43EC-94E5-E0AAA17B5E14}"/>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57996</xdr:rowOff>
    </xdr:from>
    <xdr:to>
      <xdr:col>77</xdr:col>
      <xdr:colOff>44450</xdr:colOff>
      <xdr:row>45</xdr:row>
      <xdr:rowOff>98213</xdr:rowOff>
    </xdr:to>
    <xdr:cxnSp macro="">
      <xdr:nvCxnSpPr>
        <xdr:cNvPr id="384" name="直線コネクタ 383">
          <a:extLst>
            <a:ext uri="{FF2B5EF4-FFF2-40B4-BE49-F238E27FC236}">
              <a16:creationId xmlns:a16="http://schemas.microsoft.com/office/drawing/2014/main" id="{72A5D844-7E25-4E88-8967-B9A2DFAA3BFA}"/>
            </a:ext>
          </a:extLst>
        </xdr:cNvPr>
        <xdr:cNvCxnSpPr/>
      </xdr:nvCxnSpPr>
      <xdr:spPr>
        <a:xfrm flipV="1">
          <a:off x="15290800" y="77732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70112D83-719E-4562-8527-4210C71E0282}"/>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a:extLst>
            <a:ext uri="{FF2B5EF4-FFF2-40B4-BE49-F238E27FC236}">
              <a16:creationId xmlns:a16="http://schemas.microsoft.com/office/drawing/2014/main" id="{91562A1D-F8BF-4C01-9B83-F2911209E813}"/>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98213</xdr:rowOff>
    </xdr:from>
    <xdr:to>
      <xdr:col>72</xdr:col>
      <xdr:colOff>203200</xdr:colOff>
      <xdr:row>45</xdr:row>
      <xdr:rowOff>114300</xdr:rowOff>
    </xdr:to>
    <xdr:cxnSp macro="">
      <xdr:nvCxnSpPr>
        <xdr:cNvPr id="387" name="直線コネクタ 386">
          <a:extLst>
            <a:ext uri="{FF2B5EF4-FFF2-40B4-BE49-F238E27FC236}">
              <a16:creationId xmlns:a16="http://schemas.microsoft.com/office/drawing/2014/main" id="{6D47E38D-2AA0-441E-9614-4E3E63C0F184}"/>
            </a:ext>
          </a:extLst>
        </xdr:cNvPr>
        <xdr:cNvCxnSpPr/>
      </xdr:nvCxnSpPr>
      <xdr:spPr>
        <a:xfrm flipV="1">
          <a:off x="14401800" y="78134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C860D55E-15E8-4CCF-BF39-4B196649846C}"/>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83A767F8-F594-4946-93D5-DB6E9B0AD86F}"/>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98213</xdr:rowOff>
    </xdr:from>
    <xdr:to>
      <xdr:col>68</xdr:col>
      <xdr:colOff>152400</xdr:colOff>
      <xdr:row>45</xdr:row>
      <xdr:rowOff>114300</xdr:rowOff>
    </xdr:to>
    <xdr:cxnSp macro="">
      <xdr:nvCxnSpPr>
        <xdr:cNvPr id="390" name="直線コネクタ 389">
          <a:extLst>
            <a:ext uri="{FF2B5EF4-FFF2-40B4-BE49-F238E27FC236}">
              <a16:creationId xmlns:a16="http://schemas.microsoft.com/office/drawing/2014/main" id="{33E75C23-E702-4FCD-ACA8-BB64F4CB2DCF}"/>
            </a:ext>
          </a:extLst>
        </xdr:cNvPr>
        <xdr:cNvCxnSpPr/>
      </xdr:nvCxnSpPr>
      <xdr:spPr>
        <a:xfrm>
          <a:off x="13512800" y="78134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1" name="フローチャート: 判断 390">
          <a:extLst>
            <a:ext uri="{FF2B5EF4-FFF2-40B4-BE49-F238E27FC236}">
              <a16:creationId xmlns:a16="http://schemas.microsoft.com/office/drawing/2014/main" id="{2B75F6B7-1B70-4A61-BFD6-B946D2050F06}"/>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2" name="テキスト ボックス 391">
          <a:extLst>
            <a:ext uri="{FF2B5EF4-FFF2-40B4-BE49-F238E27FC236}">
              <a16:creationId xmlns:a16="http://schemas.microsoft.com/office/drawing/2014/main" id="{10719432-D167-4F73-AA86-3FE304E3CB9E}"/>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9A8C7D1E-1246-49AD-9635-DDB40462B2A8}"/>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FBCE448A-AFEC-4EA8-9730-B5F99F9F15F9}"/>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B154B77E-ABE4-4B1E-AE26-97BEC62237BD}"/>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269FCDB4-B6AD-4AD6-B559-D6265914DEC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2C56A365-608F-4487-A854-959E54E80D61}"/>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3D8A7E50-869C-4F00-9865-0E24A77EE49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E2D19199-20AF-41A3-B02A-E5D4F3F1BCE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130387</xdr:rowOff>
    </xdr:from>
    <xdr:to>
      <xdr:col>81</xdr:col>
      <xdr:colOff>95250</xdr:colOff>
      <xdr:row>45</xdr:row>
      <xdr:rowOff>60537</xdr:rowOff>
    </xdr:to>
    <xdr:sp macro="" textlink="">
      <xdr:nvSpPr>
        <xdr:cNvPr id="400" name="楕円 399">
          <a:extLst>
            <a:ext uri="{FF2B5EF4-FFF2-40B4-BE49-F238E27FC236}">
              <a16:creationId xmlns:a16="http://schemas.microsoft.com/office/drawing/2014/main" id="{575F4D7A-5A1A-44C9-82A6-53926D87C07C}"/>
            </a:ext>
          </a:extLst>
        </xdr:cNvPr>
        <xdr:cNvSpPr/>
      </xdr:nvSpPr>
      <xdr:spPr>
        <a:xfrm>
          <a:off x="169672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26264</xdr:rowOff>
    </xdr:from>
    <xdr:ext cx="762000" cy="259045"/>
    <xdr:sp macro="" textlink="">
      <xdr:nvSpPr>
        <xdr:cNvPr id="401" name="公債費負担の状況該当値テキスト">
          <a:extLst>
            <a:ext uri="{FF2B5EF4-FFF2-40B4-BE49-F238E27FC236}">
              <a16:creationId xmlns:a16="http://schemas.microsoft.com/office/drawing/2014/main" id="{96349FF0-DDA1-41DF-8A80-22C7DC537D59}"/>
            </a:ext>
          </a:extLst>
        </xdr:cNvPr>
        <xdr:cNvSpPr txBox="1"/>
      </xdr:nvSpPr>
      <xdr:spPr>
        <a:xfrm>
          <a:off x="17106900" y="757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7196</xdr:rowOff>
    </xdr:from>
    <xdr:to>
      <xdr:col>77</xdr:col>
      <xdr:colOff>95250</xdr:colOff>
      <xdr:row>45</xdr:row>
      <xdr:rowOff>108796</xdr:rowOff>
    </xdr:to>
    <xdr:sp macro="" textlink="">
      <xdr:nvSpPr>
        <xdr:cNvPr id="402" name="楕円 401">
          <a:extLst>
            <a:ext uri="{FF2B5EF4-FFF2-40B4-BE49-F238E27FC236}">
              <a16:creationId xmlns:a16="http://schemas.microsoft.com/office/drawing/2014/main" id="{41A3B6DA-60D4-48AD-90DA-E03C4393C68C}"/>
            </a:ext>
          </a:extLst>
        </xdr:cNvPr>
        <xdr:cNvSpPr/>
      </xdr:nvSpPr>
      <xdr:spPr>
        <a:xfrm>
          <a:off x="161290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93573</xdr:rowOff>
    </xdr:from>
    <xdr:ext cx="736600" cy="259045"/>
    <xdr:sp macro="" textlink="">
      <xdr:nvSpPr>
        <xdr:cNvPr id="403" name="テキスト ボックス 402">
          <a:extLst>
            <a:ext uri="{FF2B5EF4-FFF2-40B4-BE49-F238E27FC236}">
              <a16:creationId xmlns:a16="http://schemas.microsoft.com/office/drawing/2014/main" id="{93D47074-5F00-4A50-B708-F5F7CD54AF17}"/>
            </a:ext>
          </a:extLst>
        </xdr:cNvPr>
        <xdr:cNvSpPr txBox="1"/>
      </xdr:nvSpPr>
      <xdr:spPr>
        <a:xfrm>
          <a:off x="15798800" y="7808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47413</xdr:rowOff>
    </xdr:from>
    <xdr:to>
      <xdr:col>73</xdr:col>
      <xdr:colOff>44450</xdr:colOff>
      <xdr:row>45</xdr:row>
      <xdr:rowOff>149013</xdr:rowOff>
    </xdr:to>
    <xdr:sp macro="" textlink="">
      <xdr:nvSpPr>
        <xdr:cNvPr id="404" name="楕円 403">
          <a:extLst>
            <a:ext uri="{FF2B5EF4-FFF2-40B4-BE49-F238E27FC236}">
              <a16:creationId xmlns:a16="http://schemas.microsoft.com/office/drawing/2014/main" id="{51B329D7-B800-4248-A016-FAFD8A064D22}"/>
            </a:ext>
          </a:extLst>
        </xdr:cNvPr>
        <xdr:cNvSpPr/>
      </xdr:nvSpPr>
      <xdr:spPr>
        <a:xfrm>
          <a:off x="15240000" y="77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133790</xdr:rowOff>
    </xdr:from>
    <xdr:ext cx="762000" cy="259045"/>
    <xdr:sp macro="" textlink="">
      <xdr:nvSpPr>
        <xdr:cNvPr id="405" name="テキスト ボックス 404">
          <a:extLst>
            <a:ext uri="{FF2B5EF4-FFF2-40B4-BE49-F238E27FC236}">
              <a16:creationId xmlns:a16="http://schemas.microsoft.com/office/drawing/2014/main" id="{2D6EA4AF-469D-42CC-B40A-5B4D52B4A843}"/>
            </a:ext>
          </a:extLst>
        </xdr:cNvPr>
        <xdr:cNvSpPr txBox="1"/>
      </xdr:nvSpPr>
      <xdr:spPr>
        <a:xfrm>
          <a:off x="14909800" y="784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63500</xdr:rowOff>
    </xdr:from>
    <xdr:to>
      <xdr:col>68</xdr:col>
      <xdr:colOff>203200</xdr:colOff>
      <xdr:row>45</xdr:row>
      <xdr:rowOff>165100</xdr:rowOff>
    </xdr:to>
    <xdr:sp macro="" textlink="">
      <xdr:nvSpPr>
        <xdr:cNvPr id="406" name="楕円 405">
          <a:extLst>
            <a:ext uri="{FF2B5EF4-FFF2-40B4-BE49-F238E27FC236}">
              <a16:creationId xmlns:a16="http://schemas.microsoft.com/office/drawing/2014/main" id="{C72FDC19-6377-472A-83D4-F9013533E115}"/>
            </a:ext>
          </a:extLst>
        </xdr:cNvPr>
        <xdr:cNvSpPr/>
      </xdr:nvSpPr>
      <xdr:spPr>
        <a:xfrm>
          <a:off x="14351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149877</xdr:rowOff>
    </xdr:from>
    <xdr:ext cx="762000" cy="259045"/>
    <xdr:sp macro="" textlink="">
      <xdr:nvSpPr>
        <xdr:cNvPr id="407" name="テキスト ボックス 406">
          <a:extLst>
            <a:ext uri="{FF2B5EF4-FFF2-40B4-BE49-F238E27FC236}">
              <a16:creationId xmlns:a16="http://schemas.microsoft.com/office/drawing/2014/main" id="{F1B0F436-D0C5-466E-B621-9C07D5CBF0C0}"/>
            </a:ext>
          </a:extLst>
        </xdr:cNvPr>
        <xdr:cNvSpPr txBox="1"/>
      </xdr:nvSpPr>
      <xdr:spPr>
        <a:xfrm>
          <a:off x="14020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47413</xdr:rowOff>
    </xdr:from>
    <xdr:to>
      <xdr:col>64</xdr:col>
      <xdr:colOff>152400</xdr:colOff>
      <xdr:row>45</xdr:row>
      <xdr:rowOff>149013</xdr:rowOff>
    </xdr:to>
    <xdr:sp macro="" textlink="">
      <xdr:nvSpPr>
        <xdr:cNvPr id="408" name="楕円 407">
          <a:extLst>
            <a:ext uri="{FF2B5EF4-FFF2-40B4-BE49-F238E27FC236}">
              <a16:creationId xmlns:a16="http://schemas.microsoft.com/office/drawing/2014/main" id="{51B23641-F8E8-4405-B9CE-AF674D64F452}"/>
            </a:ext>
          </a:extLst>
        </xdr:cNvPr>
        <xdr:cNvSpPr/>
      </xdr:nvSpPr>
      <xdr:spPr>
        <a:xfrm>
          <a:off x="13462000" y="77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133790</xdr:rowOff>
    </xdr:from>
    <xdr:ext cx="762000" cy="259045"/>
    <xdr:sp macro="" textlink="">
      <xdr:nvSpPr>
        <xdr:cNvPr id="409" name="テキスト ボックス 408">
          <a:extLst>
            <a:ext uri="{FF2B5EF4-FFF2-40B4-BE49-F238E27FC236}">
              <a16:creationId xmlns:a16="http://schemas.microsoft.com/office/drawing/2014/main" id="{9ED5F11B-2502-4D54-8B66-8CDAE1A03209}"/>
            </a:ext>
          </a:extLst>
        </xdr:cNvPr>
        <xdr:cNvSpPr txBox="1"/>
      </xdr:nvSpPr>
      <xdr:spPr>
        <a:xfrm>
          <a:off x="13131800" y="784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6173D28F-DF9C-4B80-AD6F-BA27234B38F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4D949CB1-AEF1-44C1-8BF4-511B9FA74CA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ECEEE10D-4EBE-4BE5-90AD-9D47DF3FF1A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291F16E6-F111-493D-8F47-69836109137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DE554FAD-E87F-4669-B1AC-FE46351B013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4EF0068A-A9E0-4673-A3A4-F184F18A1DDA}"/>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EC7BF2B2-AD59-48E0-AD91-054879A07D1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B6056EDD-6690-4D62-A693-9BEDC82E76C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35C4A2DC-0627-4F1B-90B2-57FF19B7031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887497A9-17F1-4B86-8A32-17DEEC29E71C}"/>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1C7EFE2C-586D-4A4C-BE39-4D40078DFC0F}"/>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EBE17AF1-C144-43BD-AA88-ACDED0AF774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C2791AFF-A49A-4DB3-923E-E76D9273BF3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合併算定替え終了による普通交付税の減少の影響や地方債残高、特別会計への繰出金も多いことから、将来負担比率は類似団体の中でも高い水準にある。</a:t>
          </a:r>
        </a:p>
        <a:p>
          <a:r>
            <a:rPr kumimoji="1" lang="ja-JP" altLang="en-US" sz="1200">
              <a:latin typeface="ＭＳ Ｐゴシック" panose="020B0600070205080204" pitchFamily="50" charset="-128"/>
              <a:ea typeface="ＭＳ Ｐゴシック" panose="020B0600070205080204" pitchFamily="50" charset="-128"/>
            </a:rPr>
            <a:t>　一部事務組合の加入数も多く、負担等見込額も同様に大きい。公営企業、組合とも地方債残高の減少、普通会計の地方債残高の減少により抑制されてきているが、基金の減少、施設更新時期の到来など不安要因は多い。</a:t>
          </a:r>
        </a:p>
        <a:p>
          <a:r>
            <a:rPr kumimoji="1" lang="ja-JP" altLang="en-US" sz="1200">
              <a:latin typeface="ＭＳ Ｐゴシック" panose="020B0600070205080204" pitchFamily="50" charset="-128"/>
              <a:ea typeface="ＭＳ Ｐゴシック" panose="020B0600070205080204" pitchFamily="50" charset="-128"/>
            </a:rPr>
            <a:t>　今後とも後世への負担を少しでも軽減できるよう、地方債を財源としている事業については、事業の実施の有無等についても再検討や計画的な実施を徹底し、財政の健全化を図る。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F8848604-EBC3-43F7-87FD-D66E81C9439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992A610E-B8EF-4A2E-8D37-6EDA11071013}"/>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D58E6278-E91B-47F0-A4E6-4125F7E6736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49E0A2A2-4F49-4259-9552-BDEAA27F096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309A6FF8-8267-49D8-8075-3BA0CCEF26A1}"/>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105749ED-2A2B-430C-962E-8D3BA1F00774}"/>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A3108AFE-6F06-475B-9004-0E6DA2523C2F}"/>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533F1162-0439-4308-8C38-7D6225366633}"/>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8B23011F-7B2B-4202-9F9E-E94AD6B1AD5F}"/>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D73F65F0-FEE9-47C1-B097-24403EC8A81B}"/>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11D8EF84-A964-4E7B-8791-D1C35A89B06A}"/>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9AE12041-958B-4281-A8E2-C27CF5DD3B5B}"/>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5106308C-47B6-446E-A790-59F7F09A7826}"/>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F6325E8E-93FF-429C-AB32-9CB8EA97D5C4}"/>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3E91C450-BF46-47F7-8D02-F3785FE44F21}"/>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8BC1F6B9-6685-48F7-9FD9-A2E4E4365B6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E171C9AB-DC6E-46D6-8535-B0373452E793}"/>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E2764C3D-BB02-4655-ADC1-4595657AB6A3}"/>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9046C373-BE30-4C38-BBC1-A15A70CECC8D}"/>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CF8C0DE3-43BE-4C76-A216-62559E1CB506}"/>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FBA9A24C-AD11-485B-BD50-691DE834BEE1}"/>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18CB13B3-5C00-49E9-9474-9230D6B4C3AE}"/>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100632</xdr:rowOff>
    </xdr:from>
    <xdr:to>
      <xdr:col>81</xdr:col>
      <xdr:colOff>44450</xdr:colOff>
      <xdr:row>18</xdr:row>
      <xdr:rowOff>114179</xdr:rowOff>
    </xdr:to>
    <xdr:cxnSp macro="">
      <xdr:nvCxnSpPr>
        <xdr:cNvPr id="445" name="直線コネクタ 444">
          <a:extLst>
            <a:ext uri="{FF2B5EF4-FFF2-40B4-BE49-F238E27FC236}">
              <a16:creationId xmlns:a16="http://schemas.microsoft.com/office/drawing/2014/main" id="{D1FAAB44-4D6B-4E79-9C06-5C8269FBDA76}"/>
            </a:ext>
          </a:extLst>
        </xdr:cNvPr>
        <xdr:cNvCxnSpPr/>
      </xdr:nvCxnSpPr>
      <xdr:spPr>
        <a:xfrm flipV="1">
          <a:off x="16179800" y="3015282"/>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D72303C6-77B0-45BD-B30B-E7B6E152FA3E}"/>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6799798A-C23C-4643-8B05-6F7E0BEE02E3}"/>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114179</xdr:rowOff>
    </xdr:from>
    <xdr:to>
      <xdr:col>77</xdr:col>
      <xdr:colOff>44450</xdr:colOff>
      <xdr:row>18</xdr:row>
      <xdr:rowOff>168184</xdr:rowOff>
    </xdr:to>
    <xdr:cxnSp macro="">
      <xdr:nvCxnSpPr>
        <xdr:cNvPr id="448" name="直線コネクタ 447">
          <a:extLst>
            <a:ext uri="{FF2B5EF4-FFF2-40B4-BE49-F238E27FC236}">
              <a16:creationId xmlns:a16="http://schemas.microsoft.com/office/drawing/2014/main" id="{D9DA25DA-45F0-4353-BF9C-6559B4C57C45}"/>
            </a:ext>
          </a:extLst>
        </xdr:cNvPr>
        <xdr:cNvCxnSpPr/>
      </xdr:nvCxnSpPr>
      <xdr:spPr>
        <a:xfrm flipV="1">
          <a:off x="15290800" y="3200279"/>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D9341E04-78D2-4B22-AB94-28F3FE4DCAA1}"/>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E973FDDE-21C3-4882-8D6B-39A03BBAEF69}"/>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168184</xdr:rowOff>
    </xdr:from>
    <xdr:to>
      <xdr:col>72</xdr:col>
      <xdr:colOff>203200</xdr:colOff>
      <xdr:row>20</xdr:row>
      <xdr:rowOff>4536</xdr:rowOff>
    </xdr:to>
    <xdr:cxnSp macro="">
      <xdr:nvCxnSpPr>
        <xdr:cNvPr id="451" name="直線コネクタ 450">
          <a:extLst>
            <a:ext uri="{FF2B5EF4-FFF2-40B4-BE49-F238E27FC236}">
              <a16:creationId xmlns:a16="http://schemas.microsoft.com/office/drawing/2014/main" id="{C30CC6B0-E905-4D35-866D-6FA4DCC9A87A}"/>
            </a:ext>
          </a:extLst>
        </xdr:cNvPr>
        <xdr:cNvCxnSpPr/>
      </xdr:nvCxnSpPr>
      <xdr:spPr>
        <a:xfrm flipV="1">
          <a:off x="14401800" y="3254284"/>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a:extLst>
            <a:ext uri="{FF2B5EF4-FFF2-40B4-BE49-F238E27FC236}">
              <a16:creationId xmlns:a16="http://schemas.microsoft.com/office/drawing/2014/main" id="{C7E91FF4-F791-444C-87F0-A51D1AE31BAE}"/>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a:extLst>
            <a:ext uri="{FF2B5EF4-FFF2-40B4-BE49-F238E27FC236}">
              <a16:creationId xmlns:a16="http://schemas.microsoft.com/office/drawing/2014/main" id="{1A56E8BE-0295-4FFF-ADAE-92E2B89FFFDD}"/>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4536</xdr:rowOff>
    </xdr:from>
    <xdr:to>
      <xdr:col>68</xdr:col>
      <xdr:colOff>152400</xdr:colOff>
      <xdr:row>21</xdr:row>
      <xdr:rowOff>12337</xdr:rowOff>
    </xdr:to>
    <xdr:cxnSp macro="">
      <xdr:nvCxnSpPr>
        <xdr:cNvPr id="454" name="直線コネクタ 453">
          <a:extLst>
            <a:ext uri="{FF2B5EF4-FFF2-40B4-BE49-F238E27FC236}">
              <a16:creationId xmlns:a16="http://schemas.microsoft.com/office/drawing/2014/main" id="{FF8E0554-1CFB-4288-A69B-F3A5D91988D7}"/>
            </a:ext>
          </a:extLst>
        </xdr:cNvPr>
        <xdr:cNvCxnSpPr/>
      </xdr:nvCxnSpPr>
      <xdr:spPr>
        <a:xfrm flipV="1">
          <a:off x="13512800" y="3433536"/>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108010</xdr:rowOff>
    </xdr:from>
    <xdr:to>
      <xdr:col>68</xdr:col>
      <xdr:colOff>203200</xdr:colOff>
      <xdr:row>15</xdr:row>
      <xdr:rowOff>38160</xdr:rowOff>
    </xdr:to>
    <xdr:sp macro="" textlink="">
      <xdr:nvSpPr>
        <xdr:cNvPr id="455" name="フローチャート: 判断 454">
          <a:extLst>
            <a:ext uri="{FF2B5EF4-FFF2-40B4-BE49-F238E27FC236}">
              <a16:creationId xmlns:a16="http://schemas.microsoft.com/office/drawing/2014/main" id="{26707526-97E2-41BC-9E6B-FDBBAB81B84E}"/>
            </a:ext>
          </a:extLst>
        </xdr:cNvPr>
        <xdr:cNvSpPr/>
      </xdr:nvSpPr>
      <xdr:spPr>
        <a:xfrm>
          <a:off x="14351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48337</xdr:rowOff>
    </xdr:from>
    <xdr:ext cx="762000" cy="259045"/>
    <xdr:sp macro="" textlink="">
      <xdr:nvSpPr>
        <xdr:cNvPr id="456" name="テキスト ボックス 455">
          <a:extLst>
            <a:ext uri="{FF2B5EF4-FFF2-40B4-BE49-F238E27FC236}">
              <a16:creationId xmlns:a16="http://schemas.microsoft.com/office/drawing/2014/main" id="{EF797A2D-EA14-4E79-8BD0-5E18A40F21F8}"/>
            </a:ext>
          </a:extLst>
        </xdr:cNvPr>
        <xdr:cNvSpPr txBox="1"/>
      </xdr:nvSpPr>
      <xdr:spPr>
        <a:xfrm>
          <a:off x="14020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97669</xdr:rowOff>
    </xdr:from>
    <xdr:to>
      <xdr:col>64</xdr:col>
      <xdr:colOff>152400</xdr:colOff>
      <xdr:row>15</xdr:row>
      <xdr:rowOff>27819</xdr:rowOff>
    </xdr:to>
    <xdr:sp macro="" textlink="">
      <xdr:nvSpPr>
        <xdr:cNvPr id="457" name="フローチャート: 判断 456">
          <a:extLst>
            <a:ext uri="{FF2B5EF4-FFF2-40B4-BE49-F238E27FC236}">
              <a16:creationId xmlns:a16="http://schemas.microsoft.com/office/drawing/2014/main" id="{4EA47B34-34A7-484F-9552-1E5D8941ED6F}"/>
            </a:ext>
          </a:extLst>
        </xdr:cNvPr>
        <xdr:cNvSpPr/>
      </xdr:nvSpPr>
      <xdr:spPr>
        <a:xfrm>
          <a:off x="13462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37996</xdr:rowOff>
    </xdr:from>
    <xdr:ext cx="762000" cy="259045"/>
    <xdr:sp macro="" textlink="">
      <xdr:nvSpPr>
        <xdr:cNvPr id="458" name="テキスト ボックス 457">
          <a:extLst>
            <a:ext uri="{FF2B5EF4-FFF2-40B4-BE49-F238E27FC236}">
              <a16:creationId xmlns:a16="http://schemas.microsoft.com/office/drawing/2014/main" id="{663D7DC6-719D-4867-A9FF-C66EBC54E679}"/>
            </a:ext>
          </a:extLst>
        </xdr:cNvPr>
        <xdr:cNvSpPr txBox="1"/>
      </xdr:nvSpPr>
      <xdr:spPr>
        <a:xfrm>
          <a:off x="13131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BF8025B8-170A-433D-8FD7-F0CF38D61E1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447F8194-68D5-4CEC-B662-F4E18F874277}"/>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39B9B844-C59B-4939-9981-ED554AAB3DBC}"/>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857F3611-5FF5-4261-94BB-FC281DE1AAC3}"/>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8173122E-20F4-4FD8-A54A-6EE325E197B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49832</xdr:rowOff>
    </xdr:from>
    <xdr:to>
      <xdr:col>81</xdr:col>
      <xdr:colOff>95250</xdr:colOff>
      <xdr:row>17</xdr:row>
      <xdr:rowOff>151432</xdr:rowOff>
    </xdr:to>
    <xdr:sp macro="" textlink="">
      <xdr:nvSpPr>
        <xdr:cNvPr id="464" name="楕円 463">
          <a:extLst>
            <a:ext uri="{FF2B5EF4-FFF2-40B4-BE49-F238E27FC236}">
              <a16:creationId xmlns:a16="http://schemas.microsoft.com/office/drawing/2014/main" id="{6AE7974B-C10F-42E6-896A-78316B222E01}"/>
            </a:ext>
          </a:extLst>
        </xdr:cNvPr>
        <xdr:cNvSpPr/>
      </xdr:nvSpPr>
      <xdr:spPr>
        <a:xfrm>
          <a:off x="16967200" y="29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21909</xdr:rowOff>
    </xdr:from>
    <xdr:ext cx="762000" cy="259045"/>
    <xdr:sp macro="" textlink="">
      <xdr:nvSpPr>
        <xdr:cNvPr id="465" name="将来負担の状況該当値テキスト">
          <a:extLst>
            <a:ext uri="{FF2B5EF4-FFF2-40B4-BE49-F238E27FC236}">
              <a16:creationId xmlns:a16="http://schemas.microsoft.com/office/drawing/2014/main" id="{B80DE337-8410-411B-A660-3C0166A6F858}"/>
            </a:ext>
          </a:extLst>
        </xdr:cNvPr>
        <xdr:cNvSpPr txBox="1"/>
      </xdr:nvSpPr>
      <xdr:spPr>
        <a:xfrm>
          <a:off x="17106900" y="293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63379</xdr:rowOff>
    </xdr:from>
    <xdr:to>
      <xdr:col>77</xdr:col>
      <xdr:colOff>95250</xdr:colOff>
      <xdr:row>18</xdr:row>
      <xdr:rowOff>164979</xdr:rowOff>
    </xdr:to>
    <xdr:sp macro="" textlink="">
      <xdr:nvSpPr>
        <xdr:cNvPr id="466" name="楕円 465">
          <a:extLst>
            <a:ext uri="{FF2B5EF4-FFF2-40B4-BE49-F238E27FC236}">
              <a16:creationId xmlns:a16="http://schemas.microsoft.com/office/drawing/2014/main" id="{0D0416CF-F15C-429D-846E-21968A8D1197}"/>
            </a:ext>
          </a:extLst>
        </xdr:cNvPr>
        <xdr:cNvSpPr/>
      </xdr:nvSpPr>
      <xdr:spPr>
        <a:xfrm>
          <a:off x="16129000" y="31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149756</xdr:rowOff>
    </xdr:from>
    <xdr:ext cx="736600" cy="259045"/>
    <xdr:sp macro="" textlink="">
      <xdr:nvSpPr>
        <xdr:cNvPr id="467" name="テキスト ボックス 466">
          <a:extLst>
            <a:ext uri="{FF2B5EF4-FFF2-40B4-BE49-F238E27FC236}">
              <a16:creationId xmlns:a16="http://schemas.microsoft.com/office/drawing/2014/main" id="{3F66E04E-FA58-4887-B727-AF90E7770FEF}"/>
            </a:ext>
          </a:extLst>
        </xdr:cNvPr>
        <xdr:cNvSpPr txBox="1"/>
      </xdr:nvSpPr>
      <xdr:spPr>
        <a:xfrm>
          <a:off x="15798800" y="3235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117384</xdr:rowOff>
    </xdr:from>
    <xdr:to>
      <xdr:col>73</xdr:col>
      <xdr:colOff>44450</xdr:colOff>
      <xdr:row>19</xdr:row>
      <xdr:rowOff>47534</xdr:rowOff>
    </xdr:to>
    <xdr:sp macro="" textlink="">
      <xdr:nvSpPr>
        <xdr:cNvPr id="468" name="楕円 467">
          <a:extLst>
            <a:ext uri="{FF2B5EF4-FFF2-40B4-BE49-F238E27FC236}">
              <a16:creationId xmlns:a16="http://schemas.microsoft.com/office/drawing/2014/main" id="{AA08ADB5-84CA-4814-A538-3AD391D43D5C}"/>
            </a:ext>
          </a:extLst>
        </xdr:cNvPr>
        <xdr:cNvSpPr/>
      </xdr:nvSpPr>
      <xdr:spPr>
        <a:xfrm>
          <a:off x="15240000" y="32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32311</xdr:rowOff>
    </xdr:from>
    <xdr:ext cx="762000" cy="259045"/>
    <xdr:sp macro="" textlink="">
      <xdr:nvSpPr>
        <xdr:cNvPr id="469" name="テキスト ボックス 468">
          <a:extLst>
            <a:ext uri="{FF2B5EF4-FFF2-40B4-BE49-F238E27FC236}">
              <a16:creationId xmlns:a16="http://schemas.microsoft.com/office/drawing/2014/main" id="{FA284A03-6955-488E-89FE-659150AABE06}"/>
            </a:ext>
          </a:extLst>
        </xdr:cNvPr>
        <xdr:cNvSpPr txBox="1"/>
      </xdr:nvSpPr>
      <xdr:spPr>
        <a:xfrm>
          <a:off x="14909800" y="328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125186</xdr:rowOff>
    </xdr:from>
    <xdr:to>
      <xdr:col>68</xdr:col>
      <xdr:colOff>203200</xdr:colOff>
      <xdr:row>20</xdr:row>
      <xdr:rowOff>55336</xdr:rowOff>
    </xdr:to>
    <xdr:sp macro="" textlink="">
      <xdr:nvSpPr>
        <xdr:cNvPr id="470" name="楕円 469">
          <a:extLst>
            <a:ext uri="{FF2B5EF4-FFF2-40B4-BE49-F238E27FC236}">
              <a16:creationId xmlns:a16="http://schemas.microsoft.com/office/drawing/2014/main" id="{A6C424A1-AF0E-4953-8C4B-2E30EB4A9B82}"/>
            </a:ext>
          </a:extLst>
        </xdr:cNvPr>
        <xdr:cNvSpPr/>
      </xdr:nvSpPr>
      <xdr:spPr>
        <a:xfrm>
          <a:off x="14351000" y="338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40113</xdr:rowOff>
    </xdr:from>
    <xdr:ext cx="762000" cy="259045"/>
    <xdr:sp macro="" textlink="">
      <xdr:nvSpPr>
        <xdr:cNvPr id="471" name="テキスト ボックス 470">
          <a:extLst>
            <a:ext uri="{FF2B5EF4-FFF2-40B4-BE49-F238E27FC236}">
              <a16:creationId xmlns:a16="http://schemas.microsoft.com/office/drawing/2014/main" id="{1E0CE0B8-77D7-4315-B14A-9ED932910AED}"/>
            </a:ext>
          </a:extLst>
        </xdr:cNvPr>
        <xdr:cNvSpPr txBox="1"/>
      </xdr:nvSpPr>
      <xdr:spPr>
        <a:xfrm>
          <a:off x="14020800" y="346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132987</xdr:rowOff>
    </xdr:from>
    <xdr:to>
      <xdr:col>64</xdr:col>
      <xdr:colOff>152400</xdr:colOff>
      <xdr:row>21</xdr:row>
      <xdr:rowOff>63137</xdr:rowOff>
    </xdr:to>
    <xdr:sp macro="" textlink="">
      <xdr:nvSpPr>
        <xdr:cNvPr id="472" name="楕円 471">
          <a:extLst>
            <a:ext uri="{FF2B5EF4-FFF2-40B4-BE49-F238E27FC236}">
              <a16:creationId xmlns:a16="http://schemas.microsoft.com/office/drawing/2014/main" id="{AA3BB350-A456-4DFA-8180-5964D2B87928}"/>
            </a:ext>
          </a:extLst>
        </xdr:cNvPr>
        <xdr:cNvSpPr/>
      </xdr:nvSpPr>
      <xdr:spPr>
        <a:xfrm>
          <a:off x="13462000" y="356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47914</xdr:rowOff>
    </xdr:from>
    <xdr:ext cx="762000" cy="259045"/>
    <xdr:sp macro="" textlink="">
      <xdr:nvSpPr>
        <xdr:cNvPr id="473" name="テキスト ボックス 472">
          <a:extLst>
            <a:ext uri="{FF2B5EF4-FFF2-40B4-BE49-F238E27FC236}">
              <a16:creationId xmlns:a16="http://schemas.microsoft.com/office/drawing/2014/main" id="{FCE8D1B3-918E-42AE-90B7-47F876B0DAEC}"/>
            </a:ext>
          </a:extLst>
        </xdr:cNvPr>
        <xdr:cNvSpPr txBox="1"/>
      </xdr:nvSpPr>
      <xdr:spPr>
        <a:xfrm>
          <a:off x="13131800" y="364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13,870
13,784
178.49
12,505,521
11,475,812
972,070
6,405,798
9,531,420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類似団体と比較しても依然として低い水準にある。</a:t>
          </a:r>
        </a:p>
        <a:p>
          <a:r>
            <a:rPr kumimoji="1" lang="ja-JP" altLang="en-US" sz="1300">
              <a:latin typeface="ＭＳ Ｐゴシック" panose="020B0600070205080204" pitchFamily="50" charset="-128"/>
              <a:ea typeface="ＭＳ Ｐゴシック" panose="020B0600070205080204" pitchFamily="50" charset="-128"/>
            </a:rPr>
            <a:t>　財政状況が年々厳しくなるなか、引き続き計画的な職員採用による職員数の削減を含め、定員管理を徹底していく。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58420</xdr:rowOff>
    </xdr:from>
    <xdr:to>
      <xdr:col>24</xdr:col>
      <xdr:colOff>25400</xdr:colOff>
      <xdr:row>35</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591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58420</xdr:rowOff>
    </xdr:from>
    <xdr:to>
      <xdr:col>19</xdr:col>
      <xdr:colOff>187325</xdr:colOff>
      <xdr:row>35</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59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96520</xdr:rowOff>
    </xdr:from>
    <xdr:to>
      <xdr:col>15</xdr:col>
      <xdr:colOff>98425</xdr:colOff>
      <xdr:row>35</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972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142240</xdr:rowOff>
    </xdr:from>
    <xdr:to>
      <xdr:col>11</xdr:col>
      <xdr:colOff>9525</xdr:colOff>
      <xdr:row>35</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42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129540</xdr:rowOff>
    </xdr:from>
    <xdr:to>
      <xdr:col>11</xdr:col>
      <xdr:colOff>60325</xdr:colOff>
      <xdr:row>36</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7620</xdr:rowOff>
    </xdr:from>
    <xdr:to>
      <xdr:col>20</xdr:col>
      <xdr:colOff>38100</xdr:colOff>
      <xdr:row>35</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77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45720</xdr:rowOff>
    </xdr:from>
    <xdr:to>
      <xdr:col>15</xdr:col>
      <xdr:colOff>149225</xdr:colOff>
      <xdr:row>35</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91440</xdr:rowOff>
    </xdr:from>
    <xdr:to>
      <xdr:col>11</xdr:col>
      <xdr:colOff>60325</xdr:colOff>
      <xdr:row>36</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91440</xdr:rowOff>
    </xdr:from>
    <xdr:to>
      <xdr:col>6</xdr:col>
      <xdr:colOff>171450</xdr:colOff>
      <xdr:row>36</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31767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物件費に係る経常収支比率は、合併後の住民サービス低下を招かないよう庁舎の分庁方式の採用や出先機関の維持等があるものの、事務事業の見直し等により、類似団体と比較して下回っている。</a:t>
          </a:r>
        </a:p>
        <a:p>
          <a:r>
            <a:rPr kumimoji="1" lang="ja-JP" altLang="en-US" sz="1300">
              <a:latin typeface="ＭＳ Ｐゴシック" panose="020B0600070205080204" pitchFamily="50" charset="-128"/>
              <a:ea typeface="ＭＳ Ｐゴシック" panose="020B0600070205080204" pitchFamily="50" charset="-128"/>
            </a:rPr>
            <a:t>　今後とも、経常的な経費の削減に努め、抑制を図っていく。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60325</xdr:rowOff>
    </xdr:from>
    <xdr:to>
      <xdr:col>82</xdr:col>
      <xdr:colOff>107950</xdr:colOff>
      <xdr:row>16</xdr:row>
      <xdr:rowOff>22225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632075"/>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xdr:rowOff>
    </xdr:from>
    <xdr:to>
      <xdr:col>78</xdr:col>
      <xdr:colOff>69850</xdr:colOff>
      <xdr:row>15</xdr:row>
      <xdr:rowOff>60325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5844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xdr:rowOff>
    </xdr:from>
    <xdr:to>
      <xdr:col>73</xdr:col>
      <xdr:colOff>180975</xdr:colOff>
      <xdr:row>15</xdr:row>
      <xdr:rowOff>98425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5844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22225</xdr:rowOff>
    </xdr:from>
    <xdr:to>
      <xdr:col>69</xdr:col>
      <xdr:colOff>92075</xdr:colOff>
      <xdr:row>15</xdr:row>
      <xdr:rowOff>98425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5939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38100</xdr:rowOff>
    </xdr:from>
    <xdr:to>
      <xdr:col>69</xdr:col>
      <xdr:colOff>142875</xdr:colOff>
      <xdr:row>17</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142875</xdr:rowOff>
    </xdr:from>
    <xdr:to>
      <xdr:col>82</xdr:col>
      <xdr:colOff>158750</xdr:colOff>
      <xdr:row>16</xdr:row>
      <xdr:rowOff>73025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159402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xdr:rowOff>
    </xdr:from>
    <xdr:to>
      <xdr:col>78</xdr:col>
      <xdr:colOff>120650</xdr:colOff>
      <xdr:row>15</xdr:row>
      <xdr:rowOff>111125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121302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133350</xdr:rowOff>
    </xdr:from>
    <xdr:to>
      <xdr:col>74</xdr:col>
      <xdr:colOff>31750</xdr:colOff>
      <xdr:row>15</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47625</xdr:rowOff>
    </xdr:from>
    <xdr:to>
      <xdr:col>69</xdr:col>
      <xdr:colOff>142875</xdr:colOff>
      <xdr:row>15</xdr:row>
      <xdr:rowOff>149225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159402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38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142875</xdr:rowOff>
    </xdr:from>
    <xdr:to>
      <xdr:col>65</xdr:col>
      <xdr:colOff>53975</xdr:colOff>
      <xdr:row>15</xdr:row>
      <xdr:rowOff>73025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54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83202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扶助費に係る経常収支比率は、類似団体と比較すると低くなっているが、障害者への給付事業などの費用は増加している。</a:t>
          </a:r>
        </a:p>
        <a:p>
          <a:r>
            <a:rPr kumimoji="1" lang="ja-JP" altLang="en-US" sz="1300">
              <a:latin typeface="ＭＳ Ｐゴシック" panose="020B0600070205080204" pitchFamily="50" charset="-128"/>
              <a:ea typeface="ＭＳ Ｐゴシック" panose="020B0600070205080204" pitchFamily="50" charset="-128"/>
            </a:rPr>
            <a:t>　児童手当の支給対象者や単独事業の減少等による抑制要因も考えられるが、今後も、少子高齢化の影響により上昇していくことが予想されることから、社会保障制度の変更に対応しながら、効果的で財政負担の少ない施策の実施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148772</xdr:rowOff>
    </xdr:from>
    <xdr:to>
      <xdr:col>24</xdr:col>
      <xdr:colOff>25400</xdr:colOff>
      <xdr:row>54</xdr:row>
      <xdr:rowOff>148772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407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148772</xdr:rowOff>
    </xdr:from>
    <xdr:to>
      <xdr:col>19</xdr:col>
      <xdr:colOff>187325</xdr:colOff>
      <xdr:row>54</xdr:row>
      <xdr:rowOff>159657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40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86178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417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118835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114499</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97972</xdr:rowOff>
    </xdr:from>
    <xdr:to>
      <xdr:col>20</xdr:col>
      <xdr:colOff>38100</xdr:colOff>
      <xdr:row>55</xdr:row>
      <xdr:rowOff>28122</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38299</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国民健康保険や後期高齢者医療、介護保険等の各特別会計への繰出金が主なものである。</a:t>
          </a:r>
        </a:p>
        <a:p>
          <a:r>
            <a:rPr kumimoji="1" lang="ja-JP" altLang="en-US" sz="1300">
              <a:latin typeface="ＭＳ Ｐゴシック" panose="020B0600070205080204" pitchFamily="50" charset="-128"/>
              <a:ea typeface="ＭＳ Ｐゴシック" panose="020B0600070205080204" pitchFamily="50" charset="-128"/>
            </a:rPr>
            <a:t>　独立採算制の原則に沿って各会計の運営を行うことにより、繰出金の抑制を図っていく。</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64951</xdr:rowOff>
    </xdr:from>
    <xdr:to>
      <xdr:col>82</xdr:col>
      <xdr:colOff>107950</xdr:colOff>
      <xdr:row>56</xdr:row>
      <xdr:rowOff>84546</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66615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64951</xdr:rowOff>
    </xdr:from>
    <xdr:to>
      <xdr:col>78</xdr:col>
      <xdr:colOff>69850</xdr:colOff>
      <xdr:row>56</xdr:row>
      <xdr:rowOff>110672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6661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57</xdr:row>
      <xdr:rowOff>17599</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71187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17599</xdr:rowOff>
    </xdr:from>
    <xdr:to>
      <xdr:col>69</xdr:col>
      <xdr:colOff>92075</xdr:colOff>
      <xdr:row>57</xdr:row>
      <xdr:rowOff>17599</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902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23949</xdr:rowOff>
    </xdr:from>
    <xdr:to>
      <xdr:col>69</xdr:col>
      <xdr:colOff>142875</xdr:colOff>
      <xdr:row>58</xdr:row>
      <xdr:rowOff>125549</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110326</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5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33746</xdr:rowOff>
    </xdr:from>
    <xdr:to>
      <xdr:col>82</xdr:col>
      <xdr:colOff>158750</xdr:colOff>
      <xdr:row>56</xdr:row>
      <xdr:rowOff>135346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50273</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8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14151</xdr:rowOff>
    </xdr:from>
    <xdr:to>
      <xdr:col>78</xdr:col>
      <xdr:colOff>120650</xdr:colOff>
      <xdr:row>56</xdr:row>
      <xdr:rowOff>115751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125928</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8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138249</xdr:rowOff>
    </xdr:from>
    <xdr:to>
      <xdr:col>69</xdr:col>
      <xdr:colOff>142875</xdr:colOff>
      <xdr:row>57</xdr:row>
      <xdr:rowOff>68399</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78576</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0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138249</xdr:rowOff>
    </xdr:from>
    <xdr:to>
      <xdr:col>65</xdr:col>
      <xdr:colOff>53975</xdr:colOff>
      <xdr:row>57</xdr:row>
      <xdr:rowOff>68399</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78576</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0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依然として補助費等は、類似団体や全国平均と比較して高い水準にあり、主な要因である一部事務組合等への負担金は年々上昇傾向であるため、類似団体と比較しても大きく上回っている。</a:t>
          </a:r>
        </a:p>
        <a:p>
          <a:r>
            <a:rPr kumimoji="1" lang="ja-JP" altLang="en-US" sz="1300">
              <a:latin typeface="ＭＳ Ｐゴシック" panose="020B0600070205080204" pitchFamily="50" charset="-128"/>
              <a:ea typeface="ＭＳ Ｐゴシック" panose="020B0600070205080204" pitchFamily="50" charset="-128"/>
            </a:rPr>
            <a:t>　また、各種補助金については、若狭町行財政改革プランに基づき、一律の削減を実施し経費削減に努めたが、今後も目的や効果を確認しながら、更なる削減に努める。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62230</xdr:rowOff>
    </xdr:from>
    <xdr:to>
      <xdr:col>82</xdr:col>
      <xdr:colOff>107950</xdr:colOff>
      <xdr:row>40</xdr:row>
      <xdr:rowOff>35560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7487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62230</xdr:rowOff>
    </xdr:from>
    <xdr:to>
      <xdr:col>78</xdr:col>
      <xdr:colOff>69850</xdr:colOff>
      <xdr:row>40</xdr:row>
      <xdr:rowOff>58420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7487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92710</xdr:rowOff>
    </xdr:from>
    <xdr:to>
      <xdr:col>73</xdr:col>
      <xdr:colOff>180975</xdr:colOff>
      <xdr:row>40</xdr:row>
      <xdr:rowOff>58420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779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5097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8890</xdr:rowOff>
    </xdr:from>
    <xdr:to>
      <xdr:col>69</xdr:col>
      <xdr:colOff>92075</xdr:colOff>
      <xdr:row>39</xdr:row>
      <xdr:rowOff>92710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695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156210</xdr:rowOff>
    </xdr:from>
    <xdr:to>
      <xdr:col>82</xdr:col>
      <xdr:colOff>158750</xdr:colOff>
      <xdr:row>40</xdr:row>
      <xdr:rowOff>86360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128287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11430</xdr:rowOff>
    </xdr:from>
    <xdr:to>
      <xdr:col>78</xdr:col>
      <xdr:colOff>120650</xdr:colOff>
      <xdr:row>39</xdr:row>
      <xdr:rowOff>113030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97807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7620</xdr:rowOff>
    </xdr:from>
    <xdr:to>
      <xdr:col>74</xdr:col>
      <xdr:colOff>31750</xdr:colOff>
      <xdr:row>40</xdr:row>
      <xdr:rowOff>109220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93997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41910</xdr:rowOff>
    </xdr:from>
    <xdr:to>
      <xdr:col>69</xdr:col>
      <xdr:colOff>142875</xdr:colOff>
      <xdr:row>39</xdr:row>
      <xdr:rowOff>143510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128287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129540</xdr:rowOff>
    </xdr:from>
    <xdr:to>
      <xdr:col>65</xdr:col>
      <xdr:colOff>53975</xdr:colOff>
      <xdr:row>39</xdr:row>
      <xdr:rowOff>59690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44467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年度以降類似団体を上回っている。合併以降の大規模事業の推進による地方債償還が本格的に始まってきたことが要因であり、償還ピークは終了したが、依然として高い水準にある。</a:t>
          </a:r>
        </a:p>
        <a:p>
          <a:r>
            <a:rPr kumimoji="1" lang="ja-JP" altLang="en-US" sz="1300">
              <a:latin typeface="ＭＳ Ｐゴシック" panose="020B0600070205080204" pitchFamily="50" charset="-128"/>
              <a:ea typeface="ＭＳ Ｐゴシック" panose="020B0600070205080204" pitchFamily="50" charset="-128"/>
            </a:rPr>
            <a:t>　今後も計画的な建設事業の実施と地方債の年間発行額の上限設定により、公債費に係る経常収支比率の抑制に努める。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72137</xdr:rowOff>
    </xdr:from>
    <xdr:to>
      <xdr:col>24</xdr:col>
      <xdr:colOff>25400</xdr:colOff>
      <xdr:row>78</xdr:row>
      <xdr:rowOff>85852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4452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72137</xdr:rowOff>
    </xdr:from>
    <xdr:to>
      <xdr:col>19</xdr:col>
      <xdr:colOff>187325</xdr:colOff>
      <xdr:row>78</xdr:row>
      <xdr:rowOff>99568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4452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99568</xdr:rowOff>
    </xdr:from>
    <xdr:to>
      <xdr:col>15</xdr:col>
      <xdr:colOff>98425</xdr:colOff>
      <xdr:row>78</xdr:row>
      <xdr:rowOff>136144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4726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122428</xdr:rowOff>
    </xdr:from>
    <xdr:to>
      <xdr:col>11</xdr:col>
      <xdr:colOff>9525</xdr:colOff>
      <xdr:row>78</xdr:row>
      <xdr:rowOff>136144</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4955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35052</xdr:rowOff>
    </xdr:from>
    <xdr:to>
      <xdr:col>24</xdr:col>
      <xdr:colOff>76200</xdr:colOff>
      <xdr:row>78</xdr:row>
      <xdr:rowOff>136652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7129</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21337</xdr:rowOff>
    </xdr:from>
    <xdr:to>
      <xdr:col>20</xdr:col>
      <xdr:colOff>38100</xdr:colOff>
      <xdr:row>78</xdr:row>
      <xdr:rowOff>122937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48768</xdr:rowOff>
    </xdr:from>
    <xdr:to>
      <xdr:col>15</xdr:col>
      <xdr:colOff>149225</xdr:colOff>
      <xdr:row>78</xdr:row>
      <xdr:rowOff>150368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135145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85344</xdr:rowOff>
    </xdr:from>
    <xdr:to>
      <xdr:col>11</xdr:col>
      <xdr:colOff>60325</xdr:colOff>
      <xdr:row>79</xdr:row>
      <xdr:rowOff>15494</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71628</xdr:rowOff>
    </xdr:from>
    <xdr:to>
      <xdr:col>6</xdr:col>
      <xdr:colOff>171450</xdr:colOff>
      <xdr:row>79</xdr:row>
      <xdr:rowOff>1778</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158005</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公債費以外の経費で、経常収支比率全体に占める割合は、平成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年度以降同水準で推移してきている。</a:t>
          </a:r>
        </a:p>
        <a:p>
          <a:r>
            <a:rPr kumimoji="1" lang="ja-JP" altLang="en-US" sz="1300">
              <a:latin typeface="ＭＳ Ｐゴシック" panose="020B0600070205080204" pitchFamily="50" charset="-128"/>
              <a:ea typeface="ＭＳ Ｐゴシック" panose="020B0600070205080204" pitchFamily="50" charset="-128"/>
            </a:rPr>
            <a:t>　今後は、若狭町行財政改革プランに基づき、「歳入に見合った歳出」を念頭に効率的かつ安定した財政運営に努めていく。</a:t>
          </a:r>
        </a:p>
        <a:p>
          <a:r>
            <a:rPr kumimoji="1" lang="ja-JP" altLang="en-US" sz="1300">
              <a:latin typeface="ＭＳ Ｐゴシック" panose="020B0600070205080204" pitchFamily="50" charset="-128"/>
              <a:ea typeface="ＭＳ Ｐゴシック" panose="020B0600070205080204" pitchFamily="50" charset="-128"/>
            </a:rPr>
            <a:t>　また、今後予想される社会保障関係経費の自然増も視野に入れながら、住民サービスの低下を招かないように経費の削減に努める。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39370</xdr:rowOff>
    </xdr:from>
    <xdr:to>
      <xdr:col>82</xdr:col>
      <xdr:colOff>107950</xdr:colOff>
      <xdr:row>77</xdr:row>
      <xdr:rowOff>16511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069570"/>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39370</xdr:rowOff>
    </xdr:from>
    <xdr:to>
      <xdr:col>78</xdr:col>
      <xdr:colOff>69850</xdr:colOff>
      <xdr:row>77</xdr:row>
      <xdr:rowOff>1270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06957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92711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202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31750</xdr:rowOff>
    </xdr:from>
    <xdr:to>
      <xdr:col>69</xdr:col>
      <xdr:colOff>92075</xdr:colOff>
      <xdr:row>77</xdr:row>
      <xdr:rowOff>92711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2334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60961</xdr:rowOff>
    </xdr:from>
    <xdr:to>
      <xdr:col>69</xdr:col>
      <xdr:colOff>142875</xdr:colOff>
      <xdr:row>78</xdr:row>
      <xdr:rowOff>162561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147338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26670</xdr:rowOff>
    </xdr:from>
    <xdr:to>
      <xdr:col>65</xdr:col>
      <xdr:colOff>53975</xdr:colOff>
      <xdr:row>78</xdr:row>
      <xdr:rowOff>128270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113047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137161</xdr:rowOff>
    </xdr:from>
    <xdr:to>
      <xdr:col>82</xdr:col>
      <xdr:colOff>158750</xdr:colOff>
      <xdr:row>77</xdr:row>
      <xdr:rowOff>67311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153688</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160020</xdr:rowOff>
    </xdr:from>
    <xdr:to>
      <xdr:col>78</xdr:col>
      <xdr:colOff>120650</xdr:colOff>
      <xdr:row>76</xdr:row>
      <xdr:rowOff>90170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100347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152400</xdr:rowOff>
    </xdr:from>
    <xdr:to>
      <xdr:col>65</xdr:col>
      <xdr:colOff>53975</xdr:colOff>
      <xdr:row>77</xdr:row>
      <xdr:rowOff>82550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169335</xdr:rowOff>
    </xdr:from>
    <xdr:to>
      <xdr:col>29</xdr:col>
      <xdr:colOff>127000</xdr:colOff>
      <xdr:row>16</xdr:row>
      <xdr:rowOff>13220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788710"/>
          <a:ext cx="647700" cy="15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40709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31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13220</xdr:rowOff>
    </xdr:from>
    <xdr:to>
      <xdr:col>26</xdr:col>
      <xdr:colOff>50800</xdr:colOff>
      <xdr:row>16</xdr:row>
      <xdr:rowOff>31965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804045"/>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31965</xdr:rowOff>
    </xdr:from>
    <xdr:to>
      <xdr:col>22</xdr:col>
      <xdr:colOff>114300</xdr:colOff>
      <xdr:row>16</xdr:row>
      <xdr:rowOff>51556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822790"/>
          <a:ext cx="698500" cy="19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51556</xdr:rowOff>
    </xdr:from>
    <xdr:to>
      <xdr:col>18</xdr:col>
      <xdr:colOff>177800</xdr:colOff>
      <xdr:row>16</xdr:row>
      <xdr:rowOff>88141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842381"/>
          <a:ext cx="698500" cy="36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170967</xdr:rowOff>
    </xdr:from>
    <xdr:to>
      <xdr:col>19</xdr:col>
      <xdr:colOff>38100</xdr:colOff>
      <xdr:row>17</xdr:row>
      <xdr:rowOff>101117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1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85894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4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7765</xdr:rowOff>
    </xdr:from>
    <xdr:to>
      <xdr:col>15</xdr:col>
      <xdr:colOff>101600</xdr:colOff>
      <xdr:row>17</xdr:row>
      <xdr:rowOff>109365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0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94142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118535</xdr:rowOff>
    </xdr:from>
    <xdr:to>
      <xdr:col>29</xdr:col>
      <xdr:colOff>177800</xdr:colOff>
      <xdr:row>16</xdr:row>
      <xdr:rowOff>48685</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737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135062</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5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133870</xdr:rowOff>
    </xdr:from>
    <xdr:to>
      <xdr:col>26</xdr:col>
      <xdr:colOff>101600</xdr:colOff>
      <xdr:row>16</xdr:row>
      <xdr:rowOff>64020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75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74197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522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152615</xdr:rowOff>
    </xdr:from>
    <xdr:to>
      <xdr:col>22</xdr:col>
      <xdr:colOff>165100</xdr:colOff>
      <xdr:row>16</xdr:row>
      <xdr:rowOff>82765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771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92942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54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756</xdr:rowOff>
    </xdr:from>
    <xdr:to>
      <xdr:col>19</xdr:col>
      <xdr:colOff>38100</xdr:colOff>
      <xdr:row>16</xdr:row>
      <xdr:rowOff>102356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791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112533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56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37341</xdr:rowOff>
    </xdr:from>
    <xdr:to>
      <xdr:col>15</xdr:col>
      <xdr:colOff>101600</xdr:colOff>
      <xdr:row>16</xdr:row>
      <xdr:rowOff>138941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28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149118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59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244158</xdr:rowOff>
    </xdr:from>
    <xdr:to>
      <xdr:col>29</xdr:col>
      <xdr:colOff>127000</xdr:colOff>
      <xdr:row>33</xdr:row>
      <xdr:rowOff>247015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168708"/>
          <a:ext cx="647700" cy="2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244158</xdr:rowOff>
    </xdr:from>
    <xdr:to>
      <xdr:col>26</xdr:col>
      <xdr:colOff>50800</xdr:colOff>
      <xdr:row>33</xdr:row>
      <xdr:rowOff>250082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168708"/>
          <a:ext cx="698500" cy="5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250082</xdr:rowOff>
    </xdr:from>
    <xdr:to>
      <xdr:col>22</xdr:col>
      <xdr:colOff>114300</xdr:colOff>
      <xdr:row>33</xdr:row>
      <xdr:rowOff>259397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174632"/>
          <a:ext cx="698500" cy="9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259397</xdr:rowOff>
    </xdr:from>
    <xdr:to>
      <xdr:col>18</xdr:col>
      <xdr:colOff>177800</xdr:colOff>
      <xdr:row>33</xdr:row>
      <xdr:rowOff>314395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183947"/>
          <a:ext cx="698500" cy="54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142761</xdr:rowOff>
    </xdr:from>
    <xdr:to>
      <xdr:col>19</xdr:col>
      <xdr:colOff>38100</xdr:colOff>
      <xdr:row>35</xdr:row>
      <xdr:rowOff>244361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229138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140608</xdr:rowOff>
    </xdr:from>
    <xdr:to>
      <xdr:col>15</xdr:col>
      <xdr:colOff>101600</xdr:colOff>
      <xdr:row>35</xdr:row>
      <xdr:rowOff>242208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226985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196215</xdr:rowOff>
    </xdr:from>
    <xdr:to>
      <xdr:col>29</xdr:col>
      <xdr:colOff>177800</xdr:colOff>
      <xdr:row>33</xdr:row>
      <xdr:rowOff>297815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120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41292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596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193358</xdr:rowOff>
    </xdr:from>
    <xdr:to>
      <xdr:col>26</xdr:col>
      <xdr:colOff>101600</xdr:colOff>
      <xdr:row>33</xdr:row>
      <xdr:rowOff>294958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117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133685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588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199282</xdr:rowOff>
    </xdr:from>
    <xdr:to>
      <xdr:col>22</xdr:col>
      <xdr:colOff>165100</xdr:colOff>
      <xdr:row>33</xdr:row>
      <xdr:rowOff>300882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12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139609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58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208597</xdr:rowOff>
    </xdr:from>
    <xdr:to>
      <xdr:col>19</xdr:col>
      <xdr:colOff>38100</xdr:colOff>
      <xdr:row>33</xdr:row>
      <xdr:rowOff>310197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133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148924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5902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263595</xdr:rowOff>
    </xdr:from>
    <xdr:to>
      <xdr:col>15</xdr:col>
      <xdr:colOff>101600</xdr:colOff>
      <xdr:row>34</xdr:row>
      <xdr:rowOff>22295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18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32472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595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13,870
13,784
178.49
12,505,521
11,475,812
972,070
6,405,798
9,531,420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85782</xdr:rowOff>
    </xdr:from>
    <xdr:to>
      <xdr:col>24</xdr:col>
      <xdr:colOff>63500</xdr:colOff>
      <xdr:row>35</xdr:row>
      <xdr:rowOff>91420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86532"/>
          <a:ext cx="8382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91420</xdr:rowOff>
    </xdr:from>
    <xdr:to>
      <xdr:col>19</xdr:col>
      <xdr:colOff>177800</xdr:colOff>
      <xdr:row>35</xdr:row>
      <xdr:rowOff>120626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92170"/>
          <a:ext cx="889000" cy="2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120626</xdr:rowOff>
    </xdr:from>
    <xdr:to>
      <xdr:col>15</xdr:col>
      <xdr:colOff>50800</xdr:colOff>
      <xdr:row>36</xdr:row>
      <xdr:rowOff>8150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21376"/>
          <a:ext cx="889000" cy="5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8150</xdr:rowOff>
    </xdr:from>
    <xdr:to>
      <xdr:col>10</xdr:col>
      <xdr:colOff>114300</xdr:colOff>
      <xdr:row>36</xdr:row>
      <xdr:rowOff>10139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80350"/>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58693</xdr:rowOff>
    </xdr:from>
    <xdr:to>
      <xdr:col>10</xdr:col>
      <xdr:colOff>165100</xdr:colOff>
      <xdr:row>36</xdr:row>
      <xdr:rowOff>160293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151420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63672</xdr:rowOff>
    </xdr:from>
    <xdr:to>
      <xdr:col>6</xdr:col>
      <xdr:colOff>38100</xdr:colOff>
      <xdr:row>36</xdr:row>
      <xdr:rowOff>165272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156399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34982</xdr:rowOff>
    </xdr:from>
    <xdr:to>
      <xdr:col>24</xdr:col>
      <xdr:colOff>114300</xdr:colOff>
      <xdr:row>35</xdr:row>
      <xdr:rowOff>136582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3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57859</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40620</xdr:rowOff>
    </xdr:from>
    <xdr:to>
      <xdr:col>20</xdr:col>
      <xdr:colOff>38100</xdr:colOff>
      <xdr:row>35</xdr:row>
      <xdr:rowOff>142220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158747</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1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69826</xdr:rowOff>
    </xdr:from>
    <xdr:to>
      <xdr:col>15</xdr:col>
      <xdr:colOff>101600</xdr:colOff>
      <xdr:row>35</xdr:row>
      <xdr:rowOff>171426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7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16503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4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128800</xdr:rowOff>
    </xdr:from>
    <xdr:to>
      <xdr:col>10</xdr:col>
      <xdr:colOff>165100</xdr:colOff>
      <xdr:row>36</xdr:row>
      <xdr:rowOff>58950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2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75477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0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130789</xdr:rowOff>
    </xdr:from>
    <xdr:to>
      <xdr:col>6</xdr:col>
      <xdr:colOff>38100</xdr:colOff>
      <xdr:row>36</xdr:row>
      <xdr:rowOff>60939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3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77466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122002</xdr:rowOff>
    </xdr:from>
    <xdr:to>
      <xdr:col>24</xdr:col>
      <xdr:colOff>63500</xdr:colOff>
      <xdr:row>55</xdr:row>
      <xdr:rowOff>154088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551752"/>
          <a:ext cx="838200" cy="3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103665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33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127026</xdr:rowOff>
    </xdr:from>
    <xdr:to>
      <xdr:col>19</xdr:col>
      <xdr:colOff>177800</xdr:colOff>
      <xdr:row>55</xdr:row>
      <xdr:rowOff>154088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2908300" y="9556776"/>
          <a:ext cx="889000" cy="2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127026</xdr:rowOff>
    </xdr:from>
    <xdr:to>
      <xdr:col>15</xdr:col>
      <xdr:colOff>50800</xdr:colOff>
      <xdr:row>56</xdr:row>
      <xdr:rowOff>42170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556776"/>
          <a:ext cx="889000" cy="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89350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6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42170</xdr:rowOff>
    </xdr:from>
    <xdr:to>
      <xdr:col>10</xdr:col>
      <xdr:colOff>114300</xdr:colOff>
      <xdr:row>56</xdr:row>
      <xdr:rowOff>61048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643370"/>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62986</xdr:rowOff>
    </xdr:from>
    <xdr:to>
      <xdr:col>10</xdr:col>
      <xdr:colOff>165100</xdr:colOff>
      <xdr:row>56</xdr:row>
      <xdr:rowOff>164586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155713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13850</xdr:rowOff>
    </xdr:from>
    <xdr:to>
      <xdr:col>6</xdr:col>
      <xdr:colOff>38100</xdr:colOff>
      <xdr:row>56</xdr:row>
      <xdr:rowOff>115450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106577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71202</xdr:rowOff>
    </xdr:from>
    <xdr:to>
      <xdr:col>24</xdr:col>
      <xdr:colOff>114300</xdr:colOff>
      <xdr:row>56</xdr:row>
      <xdr:rowOff>1352</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50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94079</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35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103288</xdr:rowOff>
    </xdr:from>
    <xdr:to>
      <xdr:col>20</xdr:col>
      <xdr:colOff>38100</xdr:colOff>
      <xdr:row>56</xdr:row>
      <xdr:rowOff>33438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5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49965</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308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76226</xdr:rowOff>
    </xdr:from>
    <xdr:to>
      <xdr:col>15</xdr:col>
      <xdr:colOff>101600</xdr:colOff>
      <xdr:row>56</xdr:row>
      <xdr:rowOff>6376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50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22903</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28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162820</xdr:rowOff>
    </xdr:from>
    <xdr:to>
      <xdr:col>10</xdr:col>
      <xdr:colOff>165100</xdr:colOff>
      <xdr:row>56</xdr:row>
      <xdr:rowOff>92970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109497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36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10248</xdr:rowOff>
    </xdr:from>
    <xdr:to>
      <xdr:col>6</xdr:col>
      <xdr:colOff>38100</xdr:colOff>
      <xdr:row>56</xdr:row>
      <xdr:rowOff>111848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128375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38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24637</xdr:rowOff>
    </xdr:from>
    <xdr:to>
      <xdr:col>24</xdr:col>
      <xdr:colOff>63500</xdr:colOff>
      <xdr:row>76</xdr:row>
      <xdr:rowOff>56908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054837"/>
          <a:ext cx="8382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47592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4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56908</xdr:rowOff>
    </xdr:from>
    <xdr:to>
      <xdr:col>19</xdr:col>
      <xdr:colOff>177800</xdr:colOff>
      <xdr:row>76</xdr:row>
      <xdr:rowOff>85561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087108"/>
          <a:ext cx="889000" cy="2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168369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85561</xdr:rowOff>
    </xdr:from>
    <xdr:to>
      <xdr:col>15</xdr:col>
      <xdr:colOff>50800</xdr:colOff>
      <xdr:row>77</xdr:row>
      <xdr:rowOff>137719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115761"/>
          <a:ext cx="889000" cy="22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137719</xdr:rowOff>
    </xdr:from>
    <xdr:to>
      <xdr:col>10</xdr:col>
      <xdr:colOff>114300</xdr:colOff>
      <xdr:row>77</xdr:row>
      <xdr:rowOff>147434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39369"/>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91263</xdr:rowOff>
    </xdr:from>
    <xdr:to>
      <xdr:col>10</xdr:col>
      <xdr:colOff>165100</xdr:colOff>
      <xdr:row>78</xdr:row>
      <xdr:rowOff>21413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12540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38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101891</xdr:rowOff>
    </xdr:from>
    <xdr:to>
      <xdr:col>6</xdr:col>
      <xdr:colOff>38100</xdr:colOff>
      <xdr:row>78</xdr:row>
      <xdr:rowOff>32041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23168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145288</xdr:rowOff>
    </xdr:from>
    <xdr:to>
      <xdr:col>24</xdr:col>
      <xdr:colOff>114300</xdr:colOff>
      <xdr:row>76</xdr:row>
      <xdr:rowOff>75437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004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168165</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85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6108</xdr:rowOff>
    </xdr:from>
    <xdr:to>
      <xdr:col>20</xdr:col>
      <xdr:colOff>38100</xdr:colOff>
      <xdr:row>76</xdr:row>
      <xdr:rowOff>107708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03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124236</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81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34761</xdr:rowOff>
    </xdr:from>
    <xdr:to>
      <xdr:col>15</xdr:col>
      <xdr:colOff>101600</xdr:colOff>
      <xdr:row>76</xdr:row>
      <xdr:rowOff>136361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0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152887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84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86919</xdr:rowOff>
    </xdr:from>
    <xdr:to>
      <xdr:col>10</xdr:col>
      <xdr:colOff>165100</xdr:colOff>
      <xdr:row>78</xdr:row>
      <xdr:rowOff>17069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33596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6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96634</xdr:rowOff>
    </xdr:from>
    <xdr:to>
      <xdr:col>6</xdr:col>
      <xdr:colOff>38100</xdr:colOff>
      <xdr:row>78</xdr:row>
      <xdr:rowOff>26784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43311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7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165444</xdr:rowOff>
    </xdr:from>
    <xdr:to>
      <xdr:col>24</xdr:col>
      <xdr:colOff>63500</xdr:colOff>
      <xdr:row>96</xdr:row>
      <xdr:rowOff>157749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453194"/>
          <a:ext cx="838200" cy="16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165444</xdr:rowOff>
    </xdr:from>
    <xdr:to>
      <xdr:col>19</xdr:col>
      <xdr:colOff>177800</xdr:colOff>
      <xdr:row>97</xdr:row>
      <xdr:rowOff>92249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453194"/>
          <a:ext cx="889000" cy="26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72644</xdr:rowOff>
    </xdr:from>
    <xdr:to>
      <xdr:col>15</xdr:col>
      <xdr:colOff>50800</xdr:colOff>
      <xdr:row>97</xdr:row>
      <xdr:rowOff>92249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703294"/>
          <a:ext cx="8890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72644</xdr:rowOff>
    </xdr:from>
    <xdr:to>
      <xdr:col>10</xdr:col>
      <xdr:colOff>114300</xdr:colOff>
      <xdr:row>97</xdr:row>
      <xdr:rowOff>73820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703294"/>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101614</xdr:rowOff>
    </xdr:from>
    <xdr:to>
      <xdr:col>10</xdr:col>
      <xdr:colOff>165100</xdr:colOff>
      <xdr:row>97</xdr:row>
      <xdr:rowOff>31764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48291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130603</xdr:rowOff>
    </xdr:from>
    <xdr:to>
      <xdr:col>6</xdr:col>
      <xdr:colOff>38100</xdr:colOff>
      <xdr:row>97</xdr:row>
      <xdr:rowOff>60753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77280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106949</xdr:rowOff>
    </xdr:from>
    <xdr:to>
      <xdr:col>24</xdr:col>
      <xdr:colOff>114300</xdr:colOff>
      <xdr:row>97</xdr:row>
      <xdr:rowOff>37099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56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85376</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4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114644</xdr:rowOff>
    </xdr:from>
    <xdr:to>
      <xdr:col>20</xdr:col>
      <xdr:colOff>38100</xdr:colOff>
      <xdr:row>96</xdr:row>
      <xdr:rowOff>44794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4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35921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49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41449</xdr:rowOff>
    </xdr:from>
    <xdr:to>
      <xdr:col>15</xdr:col>
      <xdr:colOff>101600</xdr:colOff>
      <xdr:row>97</xdr:row>
      <xdr:rowOff>143049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134176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76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21844</xdr:rowOff>
    </xdr:from>
    <xdr:to>
      <xdr:col>10</xdr:col>
      <xdr:colOff>165100</xdr:colOff>
      <xdr:row>97</xdr:row>
      <xdr:rowOff>123444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5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114571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74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23020</xdr:rowOff>
    </xdr:from>
    <xdr:to>
      <xdr:col>6</xdr:col>
      <xdr:colOff>38100</xdr:colOff>
      <xdr:row>97</xdr:row>
      <xdr:rowOff>124620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5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115747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74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84749</xdr:rowOff>
    </xdr:from>
    <xdr:to>
      <xdr:col>55</xdr:col>
      <xdr:colOff>0</xdr:colOff>
      <xdr:row>34</xdr:row>
      <xdr:rowOff>92339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14049"/>
          <a:ext cx="8382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38604</xdr:rowOff>
    </xdr:from>
    <xdr:to>
      <xdr:col>50</xdr:col>
      <xdr:colOff>114300</xdr:colOff>
      <xdr:row>34</xdr:row>
      <xdr:rowOff>92339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525004"/>
          <a:ext cx="889000" cy="39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38604</xdr:rowOff>
    </xdr:from>
    <xdr:to>
      <xdr:col>45</xdr:col>
      <xdr:colOff>177800</xdr:colOff>
      <xdr:row>35</xdr:row>
      <xdr:rowOff>36140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525004"/>
          <a:ext cx="889000" cy="5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21441</xdr:rowOff>
    </xdr:from>
    <xdr:to>
      <xdr:col>41</xdr:col>
      <xdr:colOff>50800</xdr:colOff>
      <xdr:row>35</xdr:row>
      <xdr:rowOff>36140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022191"/>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32388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33949</xdr:rowOff>
    </xdr:from>
    <xdr:to>
      <xdr:col>55</xdr:col>
      <xdr:colOff>50800</xdr:colOff>
      <xdr:row>34</xdr:row>
      <xdr:rowOff>135549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6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56826</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71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41539</xdr:rowOff>
    </xdr:from>
    <xdr:to>
      <xdr:col>50</xdr:col>
      <xdr:colOff>165100</xdr:colOff>
      <xdr:row>34</xdr:row>
      <xdr:rowOff>143139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87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159666</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64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159254</xdr:rowOff>
    </xdr:from>
    <xdr:to>
      <xdr:col>46</xdr:col>
      <xdr:colOff>38100</xdr:colOff>
      <xdr:row>32</xdr:row>
      <xdr:rowOff>89404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47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105931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24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156790</xdr:rowOff>
    </xdr:from>
    <xdr:to>
      <xdr:col>41</xdr:col>
      <xdr:colOff>101600</xdr:colOff>
      <xdr:row>35</xdr:row>
      <xdr:rowOff>86940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598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103467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576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142091</xdr:rowOff>
    </xdr:from>
    <xdr:to>
      <xdr:col>36</xdr:col>
      <xdr:colOff>165100</xdr:colOff>
      <xdr:row>35</xdr:row>
      <xdr:rowOff>72241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597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88768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574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64674</xdr:rowOff>
    </xdr:from>
    <xdr:to>
      <xdr:col>55</xdr:col>
      <xdr:colOff>0</xdr:colOff>
      <xdr:row>56</xdr:row>
      <xdr:rowOff>59946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494424"/>
          <a:ext cx="838200" cy="16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593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64674</xdr:rowOff>
    </xdr:from>
    <xdr:to>
      <xdr:col>50</xdr:col>
      <xdr:colOff>114300</xdr:colOff>
      <xdr:row>56</xdr:row>
      <xdr:rowOff>20330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494424"/>
          <a:ext cx="889000" cy="1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20330</xdr:rowOff>
    </xdr:from>
    <xdr:to>
      <xdr:col>45</xdr:col>
      <xdr:colOff>177800</xdr:colOff>
      <xdr:row>56</xdr:row>
      <xdr:rowOff>165395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621530"/>
          <a:ext cx="889000" cy="14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164864</xdr:rowOff>
    </xdr:from>
    <xdr:to>
      <xdr:col>41</xdr:col>
      <xdr:colOff>50800</xdr:colOff>
      <xdr:row>56</xdr:row>
      <xdr:rowOff>165395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766064"/>
          <a:ext cx="889000" cy="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31914</xdr:rowOff>
    </xdr:from>
    <xdr:to>
      <xdr:col>41</xdr:col>
      <xdr:colOff>101600</xdr:colOff>
      <xdr:row>56</xdr:row>
      <xdr:rowOff>133514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150041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95872</xdr:rowOff>
    </xdr:from>
    <xdr:to>
      <xdr:col>36</xdr:col>
      <xdr:colOff>165100</xdr:colOff>
      <xdr:row>57</xdr:row>
      <xdr:rowOff>26022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42549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9146</xdr:rowOff>
    </xdr:from>
    <xdr:to>
      <xdr:col>55</xdr:col>
      <xdr:colOff>50800</xdr:colOff>
      <xdr:row>56</xdr:row>
      <xdr:rowOff>110746</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61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32023</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46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13874</xdr:rowOff>
    </xdr:from>
    <xdr:to>
      <xdr:col>50</xdr:col>
      <xdr:colOff>165100</xdr:colOff>
      <xdr:row>55</xdr:row>
      <xdr:rowOff>115474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4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132001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39795" y="921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140980</xdr:rowOff>
    </xdr:from>
    <xdr:to>
      <xdr:col>46</xdr:col>
      <xdr:colOff>38100</xdr:colOff>
      <xdr:row>56</xdr:row>
      <xdr:rowOff>71130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57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62257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9663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114595</xdr:rowOff>
    </xdr:from>
    <xdr:to>
      <xdr:col>41</xdr:col>
      <xdr:colOff>101600</xdr:colOff>
      <xdr:row>57</xdr:row>
      <xdr:rowOff>44745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7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35872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80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114064</xdr:rowOff>
    </xdr:from>
    <xdr:to>
      <xdr:col>36</xdr:col>
      <xdr:colOff>165100</xdr:colOff>
      <xdr:row>57</xdr:row>
      <xdr:rowOff>44214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71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35341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80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73505</xdr:rowOff>
    </xdr:from>
    <xdr:to>
      <xdr:col>55</xdr:col>
      <xdr:colOff>0</xdr:colOff>
      <xdr:row>77</xdr:row>
      <xdr:rowOff>155755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2932255"/>
          <a:ext cx="838200" cy="42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116377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318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73505</xdr:rowOff>
    </xdr:from>
    <xdr:to>
      <xdr:col>50</xdr:col>
      <xdr:colOff>114300</xdr:colOff>
      <xdr:row>76</xdr:row>
      <xdr:rowOff>106057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2932255"/>
          <a:ext cx="889000" cy="20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37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106057</xdr:rowOff>
    </xdr:from>
    <xdr:to>
      <xdr:col>45</xdr:col>
      <xdr:colOff>177800</xdr:colOff>
      <xdr:row>78</xdr:row>
      <xdr:rowOff>25240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136257"/>
          <a:ext cx="889000" cy="26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87383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2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25240</xdr:rowOff>
    </xdr:from>
    <xdr:to>
      <xdr:col>41</xdr:col>
      <xdr:colOff>50800</xdr:colOff>
      <xdr:row>79</xdr:row>
      <xdr:rowOff>37188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398340"/>
          <a:ext cx="889000" cy="18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101724</xdr:rowOff>
    </xdr:from>
    <xdr:to>
      <xdr:col>41</xdr:col>
      <xdr:colOff>101600</xdr:colOff>
      <xdr:row>78</xdr:row>
      <xdr:rowOff>31874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48401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752</xdr:rowOff>
    </xdr:from>
    <xdr:to>
      <xdr:col>36</xdr:col>
      <xdr:colOff>165100</xdr:colOff>
      <xdr:row>78</xdr:row>
      <xdr:rowOff>102352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118879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104955</xdr:rowOff>
    </xdr:from>
    <xdr:to>
      <xdr:col>55</xdr:col>
      <xdr:colOff>50800</xdr:colOff>
      <xdr:row>78</xdr:row>
      <xdr:rowOff>35105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0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127832</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15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22705</xdr:rowOff>
    </xdr:from>
    <xdr:to>
      <xdr:col>50</xdr:col>
      <xdr:colOff>165100</xdr:colOff>
      <xdr:row>75</xdr:row>
      <xdr:rowOff>124305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8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140832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65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55257</xdr:rowOff>
    </xdr:from>
    <xdr:to>
      <xdr:col>46</xdr:col>
      <xdr:colOff>38100</xdr:colOff>
      <xdr:row>76</xdr:row>
      <xdr:rowOff>156857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08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1935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86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145890</xdr:rowOff>
    </xdr:from>
    <xdr:to>
      <xdr:col>41</xdr:col>
      <xdr:colOff>101600</xdr:colOff>
      <xdr:row>78</xdr:row>
      <xdr:rowOff>76040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67167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4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157838</xdr:rowOff>
    </xdr:from>
    <xdr:to>
      <xdr:col>36</xdr:col>
      <xdr:colOff>165100</xdr:colOff>
      <xdr:row>79</xdr:row>
      <xdr:rowOff>87988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5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79115</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3017" y="13623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123579</xdr:rowOff>
    </xdr:from>
    <xdr:to>
      <xdr:col>55</xdr:col>
      <xdr:colOff>0</xdr:colOff>
      <xdr:row>98</xdr:row>
      <xdr:rowOff>30804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54229"/>
          <a:ext cx="838200" cy="7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143683</xdr:rowOff>
    </xdr:from>
    <xdr:to>
      <xdr:col>50</xdr:col>
      <xdr:colOff>114300</xdr:colOff>
      <xdr:row>98</xdr:row>
      <xdr:rowOff>30804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74333"/>
          <a:ext cx="889000" cy="5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140340</xdr:rowOff>
    </xdr:from>
    <xdr:to>
      <xdr:col>45</xdr:col>
      <xdr:colOff>177800</xdr:colOff>
      <xdr:row>97</xdr:row>
      <xdr:rowOff>143683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770990"/>
          <a:ext cx="889000" cy="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68605</xdr:rowOff>
    </xdr:from>
    <xdr:to>
      <xdr:col>41</xdr:col>
      <xdr:colOff>50800</xdr:colOff>
      <xdr:row>97</xdr:row>
      <xdr:rowOff>140340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699255"/>
          <a:ext cx="889000" cy="7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52805</xdr:rowOff>
    </xdr:from>
    <xdr:to>
      <xdr:col>41</xdr:col>
      <xdr:colOff>101600</xdr:colOff>
      <xdr:row>97</xdr:row>
      <xdr:rowOff>154405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170932</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88461</xdr:rowOff>
    </xdr:from>
    <xdr:to>
      <xdr:col>36</xdr:col>
      <xdr:colOff>165100</xdr:colOff>
      <xdr:row>98</xdr:row>
      <xdr:rowOff>18611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9738</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72779</xdr:rowOff>
    </xdr:from>
    <xdr:to>
      <xdr:col>55</xdr:col>
      <xdr:colOff>50800</xdr:colOff>
      <xdr:row>98</xdr:row>
      <xdr:rowOff>2929</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51206</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151454</xdr:rowOff>
    </xdr:from>
    <xdr:to>
      <xdr:col>50</xdr:col>
      <xdr:colOff>165100</xdr:colOff>
      <xdr:row>98</xdr:row>
      <xdr:rowOff>81604</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8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72731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7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92883</xdr:rowOff>
    </xdr:from>
    <xdr:to>
      <xdr:col>46</xdr:col>
      <xdr:colOff>38100</xdr:colOff>
      <xdr:row>98</xdr:row>
      <xdr:rowOff>23033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14160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1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89540</xdr:rowOff>
    </xdr:from>
    <xdr:to>
      <xdr:col>41</xdr:col>
      <xdr:colOff>101600</xdr:colOff>
      <xdr:row>98</xdr:row>
      <xdr:rowOff>19690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10817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1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17805</xdr:rowOff>
    </xdr:from>
    <xdr:to>
      <xdr:col>36</xdr:col>
      <xdr:colOff>165100</xdr:colOff>
      <xdr:row>97</xdr:row>
      <xdr:rowOff>119405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6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135932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2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41078</xdr:rowOff>
    </xdr:from>
    <xdr:to>
      <xdr:col>76</xdr:col>
      <xdr:colOff>114300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727628"/>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30143</xdr:rowOff>
    </xdr:from>
    <xdr:to>
      <xdr:col>71</xdr:col>
      <xdr:colOff>177800</xdr:colOff>
      <xdr:row>39</xdr:row>
      <xdr:rowOff>41078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545243"/>
          <a:ext cx="889000" cy="18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49485</xdr:rowOff>
    </xdr:from>
    <xdr:to>
      <xdr:col>72</xdr:col>
      <xdr:colOff>38100</xdr:colOff>
      <xdr:row>38</xdr:row>
      <xdr:rowOff>151085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167613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3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92672</xdr:rowOff>
    </xdr:from>
    <xdr:to>
      <xdr:col>67</xdr:col>
      <xdr:colOff>101600</xdr:colOff>
      <xdr:row>39</xdr:row>
      <xdr:rowOff>22822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6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13949</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70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161728</xdr:rowOff>
    </xdr:from>
    <xdr:to>
      <xdr:col>72</xdr:col>
      <xdr:colOff>38100</xdr:colOff>
      <xdr:row>39</xdr:row>
      <xdr:rowOff>91878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83005</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769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150794</xdr:rowOff>
    </xdr:from>
    <xdr:to>
      <xdr:col>67</xdr:col>
      <xdr:colOff>101600</xdr:colOff>
      <xdr:row>38</xdr:row>
      <xdr:rowOff>80944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97471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26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26741</xdr:rowOff>
    </xdr:from>
    <xdr:to>
      <xdr:col>85</xdr:col>
      <xdr:colOff>127000</xdr:colOff>
      <xdr:row>75</xdr:row>
      <xdr:rowOff>30574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5481300" y="12885491"/>
          <a:ext cx="8382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26741</xdr:rowOff>
    </xdr:from>
    <xdr:to>
      <xdr:col>81</xdr:col>
      <xdr:colOff>50800</xdr:colOff>
      <xdr:row>75</xdr:row>
      <xdr:rowOff>52801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2885491"/>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52801</xdr:rowOff>
    </xdr:from>
    <xdr:to>
      <xdr:col>76</xdr:col>
      <xdr:colOff>114300</xdr:colOff>
      <xdr:row>75</xdr:row>
      <xdr:rowOff>75303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2911551"/>
          <a:ext cx="889000" cy="2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69215</xdr:rowOff>
    </xdr:from>
    <xdr:to>
      <xdr:col>71</xdr:col>
      <xdr:colOff>177800</xdr:colOff>
      <xdr:row>75</xdr:row>
      <xdr:rowOff>75303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2927965"/>
          <a:ext cx="8890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31383</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24609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151224</xdr:rowOff>
    </xdr:from>
    <xdr:to>
      <xdr:col>85</xdr:col>
      <xdr:colOff>177800</xdr:colOff>
      <xdr:row>75</xdr:row>
      <xdr:rowOff>81374</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8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2651</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68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147391</xdr:rowOff>
    </xdr:from>
    <xdr:to>
      <xdr:col>81</xdr:col>
      <xdr:colOff>101600</xdr:colOff>
      <xdr:row>75</xdr:row>
      <xdr:rowOff>77541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83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94068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60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2001</xdr:rowOff>
    </xdr:from>
    <xdr:to>
      <xdr:col>76</xdr:col>
      <xdr:colOff>165100</xdr:colOff>
      <xdr:row>75</xdr:row>
      <xdr:rowOff>103601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86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120128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24503</xdr:rowOff>
    </xdr:from>
    <xdr:to>
      <xdr:col>72</xdr:col>
      <xdr:colOff>38100</xdr:colOff>
      <xdr:row>75</xdr:row>
      <xdr:rowOff>126103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8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142630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18415</xdr:rowOff>
    </xdr:from>
    <xdr:to>
      <xdr:col>67</xdr:col>
      <xdr:colOff>101600</xdr:colOff>
      <xdr:row>75</xdr:row>
      <xdr:rowOff>120015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8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136542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119208</xdr:rowOff>
    </xdr:from>
    <xdr:to>
      <xdr:col>85</xdr:col>
      <xdr:colOff>127000</xdr:colOff>
      <xdr:row>97</xdr:row>
      <xdr:rowOff>16576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578408"/>
          <a:ext cx="838200" cy="6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46186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676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119208</xdr:rowOff>
    </xdr:from>
    <xdr:to>
      <xdr:col>81</xdr:col>
      <xdr:colOff>50800</xdr:colOff>
      <xdr:row>97</xdr:row>
      <xdr:rowOff>30141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578408"/>
          <a:ext cx="889000" cy="8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30141</xdr:rowOff>
    </xdr:from>
    <xdr:to>
      <xdr:col>76</xdr:col>
      <xdr:colOff>114300</xdr:colOff>
      <xdr:row>97</xdr:row>
      <xdr:rowOff>120214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660791"/>
          <a:ext cx="889000" cy="9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120214</xdr:rowOff>
    </xdr:from>
    <xdr:to>
      <xdr:col>71</xdr:col>
      <xdr:colOff>177800</xdr:colOff>
      <xdr:row>97</xdr:row>
      <xdr:rowOff>161782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750864"/>
          <a:ext cx="889000" cy="4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149698</xdr:rowOff>
    </xdr:from>
    <xdr:to>
      <xdr:col>72</xdr:col>
      <xdr:colOff>38100</xdr:colOff>
      <xdr:row>98</xdr:row>
      <xdr:rowOff>79848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70975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87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110612</xdr:rowOff>
    </xdr:from>
    <xdr:to>
      <xdr:col>67</xdr:col>
      <xdr:colOff>101600</xdr:colOff>
      <xdr:row>98</xdr:row>
      <xdr:rowOff>40762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57289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137226</xdr:rowOff>
    </xdr:from>
    <xdr:to>
      <xdr:col>85</xdr:col>
      <xdr:colOff>177800</xdr:colOff>
      <xdr:row>97</xdr:row>
      <xdr:rowOff>67376</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59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160103</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44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68408</xdr:rowOff>
    </xdr:from>
    <xdr:to>
      <xdr:col>81</xdr:col>
      <xdr:colOff>101600</xdr:colOff>
      <xdr:row>96</xdr:row>
      <xdr:rowOff>170008</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5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15085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30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150791</xdr:rowOff>
    </xdr:from>
    <xdr:to>
      <xdr:col>76</xdr:col>
      <xdr:colOff>165100</xdr:colOff>
      <xdr:row>97</xdr:row>
      <xdr:rowOff>80941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60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97468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3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69414</xdr:rowOff>
    </xdr:from>
    <xdr:to>
      <xdr:col>72</xdr:col>
      <xdr:colOff>38100</xdr:colOff>
      <xdr:row>97</xdr:row>
      <xdr:rowOff>171014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7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16091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7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110982</xdr:rowOff>
    </xdr:from>
    <xdr:to>
      <xdr:col>67</xdr:col>
      <xdr:colOff>101600</xdr:colOff>
      <xdr:row>98</xdr:row>
      <xdr:rowOff>41132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7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32259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83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123622</xdr:rowOff>
    </xdr:from>
    <xdr:to>
      <xdr:col>116</xdr:col>
      <xdr:colOff>63500</xdr:colOff>
      <xdr:row>39</xdr:row>
      <xdr:rowOff>17475</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1323300" y="6638722"/>
          <a:ext cx="838200" cy="6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17475</xdr:rowOff>
    </xdr:from>
    <xdr:to>
      <xdr:col>111</xdr:col>
      <xdr:colOff>177800</xdr:colOff>
      <xdr:row>39</xdr:row>
      <xdr:rowOff>31191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0434300" y="670402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143434</xdr:rowOff>
    </xdr:from>
    <xdr:to>
      <xdr:col>107</xdr:col>
      <xdr:colOff>50800</xdr:colOff>
      <xdr:row>39</xdr:row>
      <xdr:rowOff>31191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658534"/>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120574</xdr:rowOff>
    </xdr:from>
    <xdr:to>
      <xdr:col>102</xdr:col>
      <xdr:colOff>114300</xdr:colOff>
      <xdr:row>38</xdr:row>
      <xdr:rowOff>143434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6356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167149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68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72822</xdr:rowOff>
    </xdr:from>
    <xdr:to>
      <xdr:col>116</xdr:col>
      <xdr:colOff>114300</xdr:colOff>
      <xdr:row>39</xdr:row>
      <xdr:rowOff>2972</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5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14673</xdr:rowOff>
    </xdr:from>
    <xdr:ext cx="469744"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2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138125</xdr:rowOff>
    </xdr:from>
    <xdr:to>
      <xdr:col>112</xdr:col>
      <xdr:colOff>38100</xdr:colOff>
      <xdr:row>39</xdr:row>
      <xdr:rowOff>68275</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59402</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745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151841</xdr:rowOff>
    </xdr:from>
    <xdr:to>
      <xdr:col>107</xdr:col>
      <xdr:colOff>101600</xdr:colOff>
      <xdr:row>39</xdr:row>
      <xdr:rowOff>81991</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73118</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759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92634</xdr:rowOff>
    </xdr:from>
    <xdr:to>
      <xdr:col>102</xdr:col>
      <xdr:colOff>165100</xdr:colOff>
      <xdr:row>39</xdr:row>
      <xdr:rowOff>22784</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13911</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6017" y="6700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69774</xdr:rowOff>
    </xdr:from>
    <xdr:to>
      <xdr:col>98</xdr:col>
      <xdr:colOff>38100</xdr:colOff>
      <xdr:row>38</xdr:row>
      <xdr:rowOff>171374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58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16451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3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117206</xdr:rowOff>
    </xdr:from>
    <xdr:to>
      <xdr:col>116</xdr:col>
      <xdr:colOff>63500</xdr:colOff>
      <xdr:row>58</xdr:row>
      <xdr:rowOff>123218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61306"/>
          <a:ext cx="8382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117206</xdr:rowOff>
    </xdr:from>
    <xdr:to>
      <xdr:col>111</xdr:col>
      <xdr:colOff>177800</xdr:colOff>
      <xdr:row>58</xdr:row>
      <xdr:rowOff>117686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0434300" y="10061306"/>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117686</xdr:rowOff>
    </xdr:from>
    <xdr:to>
      <xdr:col>107</xdr:col>
      <xdr:colOff>50800</xdr:colOff>
      <xdr:row>58</xdr:row>
      <xdr:rowOff>118052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9545300" y="10061786"/>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118052</xdr:rowOff>
    </xdr:from>
    <xdr:to>
      <xdr:col>102</xdr:col>
      <xdr:colOff>114300</xdr:colOff>
      <xdr:row>58</xdr:row>
      <xdr:rowOff>118509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8656300" y="1006215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49352</xdr:rowOff>
    </xdr:from>
    <xdr:to>
      <xdr:col>102</xdr:col>
      <xdr:colOff>165100</xdr:colOff>
      <xdr:row>58</xdr:row>
      <xdr:rowOff>150952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167479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6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37625</xdr:rowOff>
    </xdr:from>
    <xdr:to>
      <xdr:col>98</xdr:col>
      <xdr:colOff>38100</xdr:colOff>
      <xdr:row>58</xdr:row>
      <xdr:rowOff>139225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155752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72418</xdr:rowOff>
    </xdr:from>
    <xdr:to>
      <xdr:col>116</xdr:col>
      <xdr:colOff>114300</xdr:colOff>
      <xdr:row>59</xdr:row>
      <xdr:rowOff>2568</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1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1650</xdr:rowOff>
    </xdr:from>
    <xdr:ext cx="378565"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66406</xdr:rowOff>
    </xdr:from>
    <xdr:to>
      <xdr:col>112</xdr:col>
      <xdr:colOff>38100</xdr:colOff>
      <xdr:row>58</xdr:row>
      <xdr:rowOff>168006</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1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159133</xdr:rowOff>
    </xdr:from>
    <xdr:ext cx="378565"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4017" y="10103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66886</xdr:rowOff>
    </xdr:from>
    <xdr:to>
      <xdr:col>107</xdr:col>
      <xdr:colOff>101600</xdr:colOff>
      <xdr:row>58</xdr:row>
      <xdr:rowOff>168486</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159613</xdr:rowOff>
    </xdr:from>
    <xdr:ext cx="378565"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5017" y="10103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67252</xdr:rowOff>
    </xdr:from>
    <xdr:to>
      <xdr:col>102</xdr:col>
      <xdr:colOff>165100</xdr:colOff>
      <xdr:row>58</xdr:row>
      <xdr:rowOff>168852</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159979</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6017" y="10104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67709</xdr:rowOff>
    </xdr:from>
    <xdr:to>
      <xdr:col>98</xdr:col>
      <xdr:colOff>38100</xdr:colOff>
      <xdr:row>58</xdr:row>
      <xdr:rowOff>169309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160436</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7017" y="1010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138329</xdr:rowOff>
    </xdr:from>
    <xdr:to>
      <xdr:col>116</xdr:col>
      <xdr:colOff>63500</xdr:colOff>
      <xdr:row>73</xdr:row>
      <xdr:rowOff>167328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1323300" y="12654179"/>
          <a:ext cx="838200" cy="2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138329</xdr:rowOff>
    </xdr:from>
    <xdr:to>
      <xdr:col>111</xdr:col>
      <xdr:colOff>177800</xdr:colOff>
      <xdr:row>73</xdr:row>
      <xdr:rowOff>162419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654179"/>
          <a:ext cx="8890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162419</xdr:rowOff>
    </xdr:from>
    <xdr:to>
      <xdr:col>107</xdr:col>
      <xdr:colOff>50800</xdr:colOff>
      <xdr:row>74</xdr:row>
      <xdr:rowOff>3966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678269"/>
          <a:ext cx="8890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3966</xdr:rowOff>
    </xdr:from>
    <xdr:to>
      <xdr:col>102</xdr:col>
      <xdr:colOff>114300</xdr:colOff>
      <xdr:row>74</xdr:row>
      <xdr:rowOff>25498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691266"/>
          <a:ext cx="889000" cy="2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69306</xdr:rowOff>
    </xdr:from>
    <xdr:to>
      <xdr:col>102</xdr:col>
      <xdr:colOff>165100</xdr:colOff>
      <xdr:row>75</xdr:row>
      <xdr:rowOff>170906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162033</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104902</xdr:rowOff>
    </xdr:from>
    <xdr:to>
      <xdr:col>98</xdr:col>
      <xdr:colOff>38100</xdr:colOff>
      <xdr:row>76</xdr:row>
      <xdr:rowOff>35052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26179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116528</xdr:rowOff>
    </xdr:from>
    <xdr:to>
      <xdr:col>116</xdr:col>
      <xdr:colOff>114300</xdr:colOff>
      <xdr:row>74</xdr:row>
      <xdr:rowOff>46678</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6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139405</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48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87529</xdr:rowOff>
    </xdr:from>
    <xdr:to>
      <xdr:col>112</xdr:col>
      <xdr:colOff>38100</xdr:colOff>
      <xdr:row>74</xdr:row>
      <xdr:rowOff>17679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60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34206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37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111619</xdr:rowOff>
    </xdr:from>
    <xdr:to>
      <xdr:col>107</xdr:col>
      <xdr:colOff>101600</xdr:colOff>
      <xdr:row>74</xdr:row>
      <xdr:rowOff>41769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62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58296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40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124616</xdr:rowOff>
    </xdr:from>
    <xdr:to>
      <xdr:col>102</xdr:col>
      <xdr:colOff>165100</xdr:colOff>
      <xdr:row>74</xdr:row>
      <xdr:rowOff>54766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6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71293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41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146148</xdr:rowOff>
    </xdr:from>
    <xdr:to>
      <xdr:col>98</xdr:col>
      <xdr:colOff>38100</xdr:colOff>
      <xdr:row>74</xdr:row>
      <xdr:rowOff>76298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6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92825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4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人件費は、１２４，２９３円となっており、令和４年度現在においても類似団体と比較して高い水準にある。社会教育施設や保育所・学校数が多く、抜本的な職員削減が行えていない状況であり、公共施設総合管理計画、個別施設計画に基づいた施設の統廃合、それに伴う人件費の削減を目指し検討を行っていく。</a:t>
          </a:r>
        </a:p>
        <a:p>
          <a:r>
            <a:rPr kumimoji="1" lang="ja-JP" altLang="en-US" sz="1300">
              <a:latin typeface="ＭＳ Ｐゴシック" panose="020B0600070205080204" pitchFamily="50" charset="-128"/>
              <a:ea typeface="ＭＳ Ｐゴシック" panose="020B0600070205080204" pitchFamily="50" charset="-128"/>
            </a:rPr>
            <a:t>　また、補助費等については、住民一人当たり１６２，０１９円となっており、類似団体のなかでもかなり高くなっている。要因として、関係する一部事務組合が多いためであり、この負担金を軽減していくことが当町にとって大きな課題となっている。</a:t>
          </a:r>
        </a:p>
        <a:p>
          <a:r>
            <a:rPr kumimoji="1" lang="ja-JP" altLang="en-US" sz="1300">
              <a:latin typeface="ＭＳ Ｐゴシック" panose="020B0600070205080204" pitchFamily="50" charset="-128"/>
              <a:ea typeface="ＭＳ Ｐゴシック" panose="020B0600070205080204" pitchFamily="50" charset="-128"/>
            </a:rPr>
            <a:t>　維持補修費については、１４，０２０円と近年急上昇しており、経年劣化の進んだ公共施設が増加していることが要因となっている。</a:t>
          </a:r>
        </a:p>
        <a:p>
          <a:r>
            <a:rPr kumimoji="1" lang="ja-JP" altLang="en-US" sz="1300">
              <a:latin typeface="ＭＳ Ｐゴシック" panose="020B0600070205080204" pitchFamily="50" charset="-128"/>
              <a:ea typeface="ＭＳ Ｐゴシック" panose="020B0600070205080204" pitchFamily="50" charset="-128"/>
            </a:rPr>
            <a:t>　公債費についても、９１，８２１円と高い水準となっており、計画的な建設事業の実施による地方債の発行抑制を進めていく。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13,870
13,784
178.49
12,505,521
11,475,812
972,070
6,405,798
9,531,420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158941</xdr:rowOff>
    </xdr:from>
    <xdr:to>
      <xdr:col>24</xdr:col>
      <xdr:colOff>63500</xdr:colOff>
      <xdr:row>36</xdr:row>
      <xdr:rowOff>170752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31141"/>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170752</xdr:rowOff>
    </xdr:from>
    <xdr:to>
      <xdr:col>19</xdr:col>
      <xdr:colOff>177800</xdr:colOff>
      <xdr:row>37</xdr:row>
      <xdr:rowOff>33210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42952"/>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137985</xdr:rowOff>
    </xdr:from>
    <xdr:to>
      <xdr:col>15</xdr:col>
      <xdr:colOff>50800</xdr:colOff>
      <xdr:row>37</xdr:row>
      <xdr:rowOff>33210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1018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137985</xdr:rowOff>
    </xdr:from>
    <xdr:to>
      <xdr:col>10</xdr:col>
      <xdr:colOff>114300</xdr:colOff>
      <xdr:row>37</xdr:row>
      <xdr:rowOff>39116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10185"/>
          <a:ext cx="8890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162242</xdr:rowOff>
    </xdr:from>
    <xdr:to>
      <xdr:col>10</xdr:col>
      <xdr:colOff>165100</xdr:colOff>
      <xdr:row>37</xdr:row>
      <xdr:rowOff>92392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83519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2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12509</xdr:rowOff>
    </xdr:from>
    <xdr:to>
      <xdr:col>6</xdr:col>
      <xdr:colOff>38100</xdr:colOff>
      <xdr:row>37</xdr:row>
      <xdr:rowOff>114109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105236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4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108141</xdr:rowOff>
    </xdr:from>
    <xdr:to>
      <xdr:col>24</xdr:col>
      <xdr:colOff>114300</xdr:colOff>
      <xdr:row>37</xdr:row>
      <xdr:rowOff>38291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86568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119952</xdr:rowOff>
    </xdr:from>
    <xdr:to>
      <xdr:col>20</xdr:col>
      <xdr:colOff>38100</xdr:colOff>
      <xdr:row>37</xdr:row>
      <xdr:rowOff>50102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9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41229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8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153860</xdr:rowOff>
    </xdr:from>
    <xdr:to>
      <xdr:col>15</xdr:col>
      <xdr:colOff>101600</xdr:colOff>
      <xdr:row>37</xdr:row>
      <xdr:rowOff>84010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75137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1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87185</xdr:rowOff>
    </xdr:from>
    <xdr:to>
      <xdr:col>10</xdr:col>
      <xdr:colOff>165100</xdr:colOff>
      <xdr:row>37</xdr:row>
      <xdr:rowOff>17335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33862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159766</xdr:rowOff>
    </xdr:from>
    <xdr:to>
      <xdr:col>6</xdr:col>
      <xdr:colOff>38100</xdr:colOff>
      <xdr:row>37</xdr:row>
      <xdr:rowOff>89916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106443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0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165737</xdr:rowOff>
    </xdr:from>
    <xdr:to>
      <xdr:col>24</xdr:col>
      <xdr:colOff>63500</xdr:colOff>
      <xdr:row>55</xdr:row>
      <xdr:rowOff>134178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424037"/>
          <a:ext cx="838200" cy="1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84691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50105</xdr:rowOff>
    </xdr:from>
    <xdr:to>
      <xdr:col>19</xdr:col>
      <xdr:colOff>177800</xdr:colOff>
      <xdr:row>54</xdr:row>
      <xdr:rowOff>165737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308405"/>
          <a:ext cx="889000" cy="11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22084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50105</xdr:rowOff>
    </xdr:from>
    <xdr:to>
      <xdr:col>15</xdr:col>
      <xdr:colOff>50800</xdr:colOff>
      <xdr:row>57</xdr:row>
      <xdr:rowOff>67894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308405"/>
          <a:ext cx="889000" cy="53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76677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0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67894</xdr:rowOff>
    </xdr:from>
    <xdr:to>
      <xdr:col>10</xdr:col>
      <xdr:colOff>114300</xdr:colOff>
      <xdr:row>57</xdr:row>
      <xdr:rowOff>80999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40544"/>
          <a:ext cx="889000" cy="1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77444</xdr:rowOff>
    </xdr:from>
    <xdr:to>
      <xdr:col>10</xdr:col>
      <xdr:colOff>165100</xdr:colOff>
      <xdr:row>58</xdr:row>
      <xdr:rowOff>7594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170171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34549</xdr:rowOff>
    </xdr:from>
    <xdr:to>
      <xdr:col>6</xdr:col>
      <xdr:colOff>38100</xdr:colOff>
      <xdr:row>57</xdr:row>
      <xdr:rowOff>136149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0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127276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89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83378</xdr:rowOff>
    </xdr:from>
    <xdr:to>
      <xdr:col>24</xdr:col>
      <xdr:colOff>114300</xdr:colOff>
      <xdr:row>56</xdr:row>
      <xdr:rowOff>13528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106255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6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114937</xdr:rowOff>
    </xdr:from>
    <xdr:to>
      <xdr:col>20</xdr:col>
      <xdr:colOff>38100</xdr:colOff>
      <xdr:row>55</xdr:row>
      <xdr:rowOff>45087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37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61614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14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170755</xdr:rowOff>
    </xdr:from>
    <xdr:to>
      <xdr:col>15</xdr:col>
      <xdr:colOff>101600</xdr:colOff>
      <xdr:row>54</xdr:row>
      <xdr:rowOff>100905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2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117432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03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17094</xdr:rowOff>
    </xdr:from>
    <xdr:to>
      <xdr:col>10</xdr:col>
      <xdr:colOff>165100</xdr:colOff>
      <xdr:row>57</xdr:row>
      <xdr:rowOff>118694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135221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6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30199</xdr:rowOff>
    </xdr:from>
    <xdr:to>
      <xdr:col>6</xdr:col>
      <xdr:colOff>38100</xdr:colOff>
      <xdr:row>57</xdr:row>
      <xdr:rowOff>131799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0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148326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108039</xdr:rowOff>
    </xdr:from>
    <xdr:to>
      <xdr:col>24</xdr:col>
      <xdr:colOff>63500</xdr:colOff>
      <xdr:row>75</xdr:row>
      <xdr:rowOff>162499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66789"/>
          <a:ext cx="838200" cy="5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57073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108039</xdr:rowOff>
    </xdr:from>
    <xdr:to>
      <xdr:col>19</xdr:col>
      <xdr:colOff>177800</xdr:colOff>
      <xdr:row>76</xdr:row>
      <xdr:rowOff>107575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66789"/>
          <a:ext cx="889000" cy="17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102457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1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107575</xdr:rowOff>
    </xdr:from>
    <xdr:to>
      <xdr:col>15</xdr:col>
      <xdr:colOff>50800</xdr:colOff>
      <xdr:row>76</xdr:row>
      <xdr:rowOff>162553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37775"/>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126354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162553</xdr:rowOff>
    </xdr:from>
    <xdr:to>
      <xdr:col>10</xdr:col>
      <xdr:colOff>114300</xdr:colOff>
      <xdr:row>77</xdr:row>
      <xdr:rowOff>3111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92753"/>
          <a:ext cx="889000" cy="1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131671</xdr:rowOff>
    </xdr:from>
    <xdr:to>
      <xdr:col>10</xdr:col>
      <xdr:colOff>165100</xdr:colOff>
      <xdr:row>77</xdr:row>
      <xdr:rowOff>61821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52948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2467</xdr:rowOff>
    </xdr:from>
    <xdr:to>
      <xdr:col>6</xdr:col>
      <xdr:colOff>38100</xdr:colOff>
      <xdr:row>77</xdr:row>
      <xdr:rowOff>104067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95194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111699</xdr:rowOff>
    </xdr:from>
    <xdr:to>
      <xdr:col>24</xdr:col>
      <xdr:colOff>114300</xdr:colOff>
      <xdr:row>76</xdr:row>
      <xdr:rowOff>41849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7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90126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4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57239</xdr:rowOff>
    </xdr:from>
    <xdr:to>
      <xdr:col>20</xdr:col>
      <xdr:colOff>38100</xdr:colOff>
      <xdr:row>75</xdr:row>
      <xdr:rowOff>158840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159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149965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0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56775</xdr:rowOff>
    </xdr:from>
    <xdr:to>
      <xdr:col>15</xdr:col>
      <xdr:colOff>101600</xdr:colOff>
      <xdr:row>76</xdr:row>
      <xdr:rowOff>158375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149502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7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111753</xdr:rowOff>
    </xdr:from>
    <xdr:to>
      <xdr:col>10</xdr:col>
      <xdr:colOff>165100</xdr:colOff>
      <xdr:row>77</xdr:row>
      <xdr:rowOff>41903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4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58429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1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123761</xdr:rowOff>
    </xdr:from>
    <xdr:to>
      <xdr:col>6</xdr:col>
      <xdr:colOff>38100</xdr:colOff>
      <xdr:row>77</xdr:row>
      <xdr:rowOff>53911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5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70438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2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18903</xdr:rowOff>
    </xdr:from>
    <xdr:to>
      <xdr:col>24</xdr:col>
      <xdr:colOff>63500</xdr:colOff>
      <xdr:row>96</xdr:row>
      <xdr:rowOff>43185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478103"/>
          <a:ext cx="838200" cy="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43185</xdr:rowOff>
    </xdr:from>
    <xdr:to>
      <xdr:col>19</xdr:col>
      <xdr:colOff>177800</xdr:colOff>
      <xdr:row>96</xdr:row>
      <xdr:rowOff>80964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02385"/>
          <a:ext cx="889000" cy="3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80964</xdr:rowOff>
    </xdr:from>
    <xdr:to>
      <xdr:col>15</xdr:col>
      <xdr:colOff>50800</xdr:colOff>
      <xdr:row>96</xdr:row>
      <xdr:rowOff>138032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40164"/>
          <a:ext cx="889000" cy="5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138032</xdr:rowOff>
    </xdr:from>
    <xdr:to>
      <xdr:col>10</xdr:col>
      <xdr:colOff>114300</xdr:colOff>
      <xdr:row>96</xdr:row>
      <xdr:rowOff>164320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97232"/>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39784</xdr:rowOff>
    </xdr:from>
    <xdr:to>
      <xdr:col>10</xdr:col>
      <xdr:colOff>165100</xdr:colOff>
      <xdr:row>97</xdr:row>
      <xdr:rowOff>141384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7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132511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38170</xdr:rowOff>
    </xdr:from>
    <xdr:to>
      <xdr:col>6</xdr:col>
      <xdr:colOff>38100</xdr:colOff>
      <xdr:row>97</xdr:row>
      <xdr:rowOff>139770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130897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6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139553</xdr:rowOff>
    </xdr:from>
    <xdr:to>
      <xdr:col>24</xdr:col>
      <xdr:colOff>114300</xdr:colOff>
      <xdr:row>96</xdr:row>
      <xdr:rowOff>69703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162430</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7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163835</xdr:rowOff>
    </xdr:from>
    <xdr:to>
      <xdr:col>20</xdr:col>
      <xdr:colOff>38100</xdr:colOff>
      <xdr:row>96</xdr:row>
      <xdr:rowOff>93985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5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110512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22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30164</xdr:rowOff>
    </xdr:from>
    <xdr:to>
      <xdr:col>15</xdr:col>
      <xdr:colOff>101600</xdr:colOff>
      <xdr:row>96</xdr:row>
      <xdr:rowOff>131764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148291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6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87232</xdr:rowOff>
    </xdr:from>
    <xdr:to>
      <xdr:col>10</xdr:col>
      <xdr:colOff>165100</xdr:colOff>
      <xdr:row>97</xdr:row>
      <xdr:rowOff>17382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4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33909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2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113520</xdr:rowOff>
    </xdr:from>
    <xdr:to>
      <xdr:col>6</xdr:col>
      <xdr:colOff>38100</xdr:colOff>
      <xdr:row>97</xdr:row>
      <xdr:rowOff>43670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60197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94633</xdr:rowOff>
    </xdr:from>
    <xdr:to>
      <xdr:col>55</xdr:col>
      <xdr:colOff>0</xdr:colOff>
      <xdr:row>36</xdr:row>
      <xdr:rowOff>146231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266833"/>
          <a:ext cx="8382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249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94633</xdr:rowOff>
    </xdr:from>
    <xdr:to>
      <xdr:col>50</xdr:col>
      <xdr:colOff>114300</xdr:colOff>
      <xdr:row>36</xdr:row>
      <xdr:rowOff>105410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266833"/>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71246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8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105410</xdr:rowOff>
    </xdr:from>
    <xdr:to>
      <xdr:col>45</xdr:col>
      <xdr:colOff>177800</xdr:colOff>
      <xdr:row>36</xdr:row>
      <xdr:rowOff>113901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277610"/>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141785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5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113901</xdr:rowOff>
    </xdr:from>
    <xdr:to>
      <xdr:col>41</xdr:col>
      <xdr:colOff>50800</xdr:colOff>
      <xdr:row>36</xdr:row>
      <xdr:rowOff>124351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286101"/>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59835</xdr:rowOff>
    </xdr:from>
    <xdr:to>
      <xdr:col>41</xdr:col>
      <xdr:colOff>101600</xdr:colOff>
      <xdr:row>38</xdr:row>
      <xdr:rowOff>161435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152562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667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67673</xdr:rowOff>
    </xdr:from>
    <xdr:to>
      <xdr:col>36</xdr:col>
      <xdr:colOff>165100</xdr:colOff>
      <xdr:row>38</xdr:row>
      <xdr:rowOff>169273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160400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75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95431</xdr:rowOff>
    </xdr:from>
    <xdr:to>
      <xdr:col>55</xdr:col>
      <xdr:colOff>50800</xdr:colOff>
      <xdr:row>37</xdr:row>
      <xdr:rowOff>25581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2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118308</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1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43833</xdr:rowOff>
    </xdr:from>
    <xdr:to>
      <xdr:col>50</xdr:col>
      <xdr:colOff>165100</xdr:colOff>
      <xdr:row>36</xdr:row>
      <xdr:rowOff>145433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21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161960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99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54610</xdr:rowOff>
    </xdr:from>
    <xdr:to>
      <xdr:col>46</xdr:col>
      <xdr:colOff>38100</xdr:colOff>
      <xdr:row>36</xdr:row>
      <xdr:rowOff>156210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1287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00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63101</xdr:rowOff>
    </xdr:from>
    <xdr:to>
      <xdr:col>41</xdr:col>
      <xdr:colOff>101600</xdr:colOff>
      <xdr:row>36</xdr:row>
      <xdr:rowOff>164701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3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9778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01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81452</xdr:rowOff>
    </xdr:from>
    <xdr:to>
      <xdr:col>55</xdr:col>
      <xdr:colOff>0</xdr:colOff>
      <xdr:row>56</xdr:row>
      <xdr:rowOff>104907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682652"/>
          <a:ext cx="838200" cy="2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49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30254</xdr:rowOff>
    </xdr:from>
    <xdr:to>
      <xdr:col>50</xdr:col>
      <xdr:colOff>114300</xdr:colOff>
      <xdr:row>56</xdr:row>
      <xdr:rowOff>81452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631454"/>
          <a:ext cx="889000" cy="5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116756</xdr:rowOff>
    </xdr:from>
    <xdr:to>
      <xdr:col>45</xdr:col>
      <xdr:colOff>177800</xdr:colOff>
      <xdr:row>56</xdr:row>
      <xdr:rowOff>30254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546506"/>
          <a:ext cx="889000" cy="8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102712</xdr:rowOff>
    </xdr:from>
    <xdr:to>
      <xdr:col>41</xdr:col>
      <xdr:colOff>50800</xdr:colOff>
      <xdr:row>55</xdr:row>
      <xdr:rowOff>116756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532462"/>
          <a:ext cx="889000" cy="1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149082</xdr:rowOff>
    </xdr:from>
    <xdr:to>
      <xdr:col>41</xdr:col>
      <xdr:colOff>101600</xdr:colOff>
      <xdr:row>58</xdr:row>
      <xdr:rowOff>79232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2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70359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1001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165397</xdr:rowOff>
    </xdr:from>
    <xdr:to>
      <xdr:col>36</xdr:col>
      <xdr:colOff>165100</xdr:colOff>
      <xdr:row>58</xdr:row>
      <xdr:rowOff>95547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86674</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100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54107</xdr:rowOff>
    </xdr:from>
    <xdr:to>
      <xdr:col>55</xdr:col>
      <xdr:colOff>50800</xdr:colOff>
      <xdr:row>56</xdr:row>
      <xdr:rowOff>155707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5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76984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30652</xdr:rowOff>
    </xdr:from>
    <xdr:to>
      <xdr:col>50</xdr:col>
      <xdr:colOff>165100</xdr:colOff>
      <xdr:row>56</xdr:row>
      <xdr:rowOff>132252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3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148779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40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150904</xdr:rowOff>
    </xdr:from>
    <xdr:to>
      <xdr:col>46</xdr:col>
      <xdr:colOff>38100</xdr:colOff>
      <xdr:row>56</xdr:row>
      <xdr:rowOff>81054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58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97581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35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65956</xdr:rowOff>
    </xdr:from>
    <xdr:to>
      <xdr:col>41</xdr:col>
      <xdr:colOff>101600</xdr:colOff>
      <xdr:row>55</xdr:row>
      <xdr:rowOff>167556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12633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27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51912</xdr:rowOff>
    </xdr:from>
    <xdr:to>
      <xdr:col>36</xdr:col>
      <xdr:colOff>165100</xdr:colOff>
      <xdr:row>55</xdr:row>
      <xdr:rowOff>153512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48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170039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25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91262</xdr:rowOff>
    </xdr:from>
    <xdr:to>
      <xdr:col>55</xdr:col>
      <xdr:colOff>0</xdr:colOff>
      <xdr:row>76</xdr:row>
      <xdr:rowOff>128169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950012"/>
          <a:ext cx="838200" cy="20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6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91262</xdr:rowOff>
    </xdr:from>
    <xdr:to>
      <xdr:col>50</xdr:col>
      <xdr:colOff>114300</xdr:colOff>
      <xdr:row>75</xdr:row>
      <xdr:rowOff>145618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950012"/>
          <a:ext cx="889000"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145618</xdr:rowOff>
    </xdr:from>
    <xdr:to>
      <xdr:col>45</xdr:col>
      <xdr:colOff>177800</xdr:colOff>
      <xdr:row>76</xdr:row>
      <xdr:rowOff>107442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004368"/>
          <a:ext cx="8890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63123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107442</xdr:rowOff>
    </xdr:from>
    <xdr:to>
      <xdr:col>41</xdr:col>
      <xdr:colOff>50800</xdr:colOff>
      <xdr:row>77</xdr:row>
      <xdr:rowOff>6845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137642"/>
          <a:ext cx="889000" cy="7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150406</xdr:rowOff>
    </xdr:from>
    <xdr:to>
      <xdr:col>41</xdr:col>
      <xdr:colOff>101600</xdr:colOff>
      <xdr:row>78</xdr:row>
      <xdr:rowOff>80556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71683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12433</xdr:rowOff>
    </xdr:from>
    <xdr:to>
      <xdr:col>36</xdr:col>
      <xdr:colOff>165100</xdr:colOff>
      <xdr:row>78</xdr:row>
      <xdr:rowOff>114033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105160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7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77369</xdr:rowOff>
    </xdr:from>
    <xdr:to>
      <xdr:col>55</xdr:col>
      <xdr:colOff>50800</xdr:colOff>
      <xdr:row>77</xdr:row>
      <xdr:rowOff>7519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100245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5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40462</xdr:rowOff>
    </xdr:from>
    <xdr:to>
      <xdr:col>50</xdr:col>
      <xdr:colOff>165100</xdr:colOff>
      <xdr:row>75</xdr:row>
      <xdr:rowOff>142062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8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158589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6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94818</xdr:rowOff>
    </xdr:from>
    <xdr:to>
      <xdr:col>46</xdr:col>
      <xdr:colOff>38100</xdr:colOff>
      <xdr:row>76</xdr:row>
      <xdr:rowOff>24969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9535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41495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7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56642</xdr:rowOff>
    </xdr:from>
    <xdr:to>
      <xdr:col>41</xdr:col>
      <xdr:colOff>101600</xdr:colOff>
      <xdr:row>76</xdr:row>
      <xdr:rowOff>158242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0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3319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8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127495</xdr:rowOff>
    </xdr:from>
    <xdr:to>
      <xdr:col>36</xdr:col>
      <xdr:colOff>165100</xdr:colOff>
      <xdr:row>77</xdr:row>
      <xdr:rowOff>57645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74172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3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132876</xdr:rowOff>
    </xdr:from>
    <xdr:to>
      <xdr:col>55</xdr:col>
      <xdr:colOff>0</xdr:colOff>
      <xdr:row>95</xdr:row>
      <xdr:rowOff>164218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420626"/>
          <a:ext cx="838200" cy="3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164218</xdr:rowOff>
    </xdr:from>
    <xdr:to>
      <xdr:col>50</xdr:col>
      <xdr:colOff>114300</xdr:colOff>
      <xdr:row>96</xdr:row>
      <xdr:rowOff>16593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51968"/>
          <a:ext cx="889000" cy="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16593</xdr:rowOff>
    </xdr:from>
    <xdr:to>
      <xdr:col>45</xdr:col>
      <xdr:colOff>177800</xdr:colOff>
      <xdr:row>96</xdr:row>
      <xdr:rowOff>51775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475793"/>
          <a:ext cx="889000" cy="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51775</xdr:rowOff>
    </xdr:from>
    <xdr:to>
      <xdr:col>41</xdr:col>
      <xdr:colOff>50800</xdr:colOff>
      <xdr:row>96</xdr:row>
      <xdr:rowOff>84110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10975"/>
          <a:ext cx="8890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147593</xdr:rowOff>
    </xdr:from>
    <xdr:to>
      <xdr:col>41</xdr:col>
      <xdr:colOff>101600</xdr:colOff>
      <xdr:row>96</xdr:row>
      <xdr:rowOff>77743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94270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169647</xdr:rowOff>
    </xdr:from>
    <xdr:to>
      <xdr:col>36</xdr:col>
      <xdr:colOff>165100</xdr:colOff>
      <xdr:row>96</xdr:row>
      <xdr:rowOff>99797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116324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82076</xdr:rowOff>
    </xdr:from>
    <xdr:to>
      <xdr:col>55</xdr:col>
      <xdr:colOff>50800</xdr:colOff>
      <xdr:row>96</xdr:row>
      <xdr:rowOff>12226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6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104953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2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113418</xdr:rowOff>
    </xdr:from>
    <xdr:to>
      <xdr:col>50</xdr:col>
      <xdr:colOff>165100</xdr:colOff>
      <xdr:row>96</xdr:row>
      <xdr:rowOff>43568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60095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17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137243</xdr:rowOff>
    </xdr:from>
    <xdr:to>
      <xdr:col>46</xdr:col>
      <xdr:colOff>38100</xdr:colOff>
      <xdr:row>96</xdr:row>
      <xdr:rowOff>67393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58520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51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975</xdr:rowOff>
    </xdr:from>
    <xdr:to>
      <xdr:col>41</xdr:col>
      <xdr:colOff>101600</xdr:colOff>
      <xdr:row>96</xdr:row>
      <xdr:rowOff>102575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6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93702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55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33310</xdr:rowOff>
    </xdr:from>
    <xdr:to>
      <xdr:col>36</xdr:col>
      <xdr:colOff>165100</xdr:colOff>
      <xdr:row>96</xdr:row>
      <xdr:rowOff>134910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126037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58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146868</xdr:rowOff>
    </xdr:from>
    <xdr:to>
      <xdr:col>85</xdr:col>
      <xdr:colOff>127000</xdr:colOff>
      <xdr:row>36</xdr:row>
      <xdr:rowOff>151162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19068"/>
          <a:ext cx="8382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146868</xdr:rowOff>
    </xdr:from>
    <xdr:to>
      <xdr:col>81</xdr:col>
      <xdr:colOff>50800</xdr:colOff>
      <xdr:row>36</xdr:row>
      <xdr:rowOff>155637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319068"/>
          <a:ext cx="8890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145285</xdr:rowOff>
    </xdr:from>
    <xdr:to>
      <xdr:col>76</xdr:col>
      <xdr:colOff>114300</xdr:colOff>
      <xdr:row>36</xdr:row>
      <xdr:rowOff>155637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317485"/>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145285</xdr:rowOff>
    </xdr:from>
    <xdr:to>
      <xdr:col>71</xdr:col>
      <xdr:colOff>177800</xdr:colOff>
      <xdr:row>36</xdr:row>
      <xdr:rowOff>168944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17485"/>
          <a:ext cx="8890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154312</xdr:rowOff>
    </xdr:from>
    <xdr:to>
      <xdr:col>72</xdr:col>
      <xdr:colOff>38100</xdr:colOff>
      <xdr:row>37</xdr:row>
      <xdr:rowOff>84462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75589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159456</xdr:rowOff>
    </xdr:from>
    <xdr:to>
      <xdr:col>67</xdr:col>
      <xdr:colOff>101600</xdr:colOff>
      <xdr:row>37</xdr:row>
      <xdr:rowOff>89606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80733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100362</xdr:rowOff>
    </xdr:from>
    <xdr:to>
      <xdr:col>85</xdr:col>
      <xdr:colOff>177800</xdr:colOff>
      <xdr:row>37</xdr:row>
      <xdr:rowOff>30512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7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123239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2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96068</xdr:rowOff>
    </xdr:from>
    <xdr:to>
      <xdr:col>81</xdr:col>
      <xdr:colOff>101600</xdr:colOff>
      <xdr:row>37</xdr:row>
      <xdr:rowOff>26218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6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17345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6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104837</xdr:rowOff>
    </xdr:from>
    <xdr:to>
      <xdr:col>76</xdr:col>
      <xdr:colOff>165100</xdr:colOff>
      <xdr:row>37</xdr:row>
      <xdr:rowOff>34987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26114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36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94485</xdr:rowOff>
    </xdr:from>
    <xdr:to>
      <xdr:col>72</xdr:col>
      <xdr:colOff>38100</xdr:colOff>
      <xdr:row>37</xdr:row>
      <xdr:rowOff>24635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6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41162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4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118144</xdr:rowOff>
    </xdr:from>
    <xdr:to>
      <xdr:col>67</xdr:col>
      <xdr:colOff>101600</xdr:colOff>
      <xdr:row>37</xdr:row>
      <xdr:rowOff>48294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9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64821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6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37063</xdr:rowOff>
    </xdr:from>
    <xdr:to>
      <xdr:col>85</xdr:col>
      <xdr:colOff>127000</xdr:colOff>
      <xdr:row>57</xdr:row>
      <xdr:rowOff>42358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809713"/>
          <a:ext cx="8382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166748</xdr:rowOff>
    </xdr:from>
    <xdr:to>
      <xdr:col>81</xdr:col>
      <xdr:colOff>50800</xdr:colOff>
      <xdr:row>57</xdr:row>
      <xdr:rowOff>42358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67948"/>
          <a:ext cx="889000" cy="4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166748</xdr:rowOff>
    </xdr:from>
    <xdr:to>
      <xdr:col>76</xdr:col>
      <xdr:colOff>114300</xdr:colOff>
      <xdr:row>57</xdr:row>
      <xdr:rowOff>52649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67948"/>
          <a:ext cx="889000" cy="5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5955</xdr:rowOff>
    </xdr:from>
    <xdr:to>
      <xdr:col>71</xdr:col>
      <xdr:colOff>177800</xdr:colOff>
      <xdr:row>57</xdr:row>
      <xdr:rowOff>52649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778605"/>
          <a:ext cx="889000" cy="4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144935</xdr:rowOff>
    </xdr:from>
    <xdr:to>
      <xdr:col>72</xdr:col>
      <xdr:colOff>38100</xdr:colOff>
      <xdr:row>57</xdr:row>
      <xdr:rowOff>75085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91612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147714</xdr:rowOff>
    </xdr:from>
    <xdr:to>
      <xdr:col>67</xdr:col>
      <xdr:colOff>101600</xdr:colOff>
      <xdr:row>57</xdr:row>
      <xdr:rowOff>77864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68991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157713</xdr:rowOff>
    </xdr:from>
    <xdr:to>
      <xdr:col>85</xdr:col>
      <xdr:colOff>177800</xdr:colOff>
      <xdr:row>57</xdr:row>
      <xdr:rowOff>87863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136140</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3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163008</xdr:rowOff>
    </xdr:from>
    <xdr:to>
      <xdr:col>81</xdr:col>
      <xdr:colOff>101600</xdr:colOff>
      <xdr:row>57</xdr:row>
      <xdr:rowOff>93158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6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84285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5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115948</xdr:rowOff>
    </xdr:from>
    <xdr:to>
      <xdr:col>76</xdr:col>
      <xdr:colOff>165100</xdr:colOff>
      <xdr:row>57</xdr:row>
      <xdr:rowOff>46098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37225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0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1849</xdr:rowOff>
    </xdr:from>
    <xdr:to>
      <xdr:col>72</xdr:col>
      <xdr:colOff>38100</xdr:colOff>
      <xdr:row>57</xdr:row>
      <xdr:rowOff>103449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7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94576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6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126605</xdr:rowOff>
    </xdr:from>
    <xdr:to>
      <xdr:col>67</xdr:col>
      <xdr:colOff>101600</xdr:colOff>
      <xdr:row>57</xdr:row>
      <xdr:rowOff>56755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73282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0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41078</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5628"/>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30144</xdr:rowOff>
    </xdr:from>
    <xdr:to>
      <xdr:col>71</xdr:col>
      <xdr:colOff>177800</xdr:colOff>
      <xdr:row>79</xdr:row>
      <xdr:rowOff>41078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403244"/>
          <a:ext cx="889000" cy="18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49485</xdr:rowOff>
    </xdr:from>
    <xdr:to>
      <xdr:col>72</xdr:col>
      <xdr:colOff>38100</xdr:colOff>
      <xdr:row>78</xdr:row>
      <xdr:rowOff>151085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2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167612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9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92672</xdr:rowOff>
    </xdr:from>
    <xdr:to>
      <xdr:col>67</xdr:col>
      <xdr:colOff>101600</xdr:colOff>
      <xdr:row>79</xdr:row>
      <xdr:rowOff>22822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6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13949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161728</xdr:rowOff>
    </xdr:from>
    <xdr:to>
      <xdr:col>72</xdr:col>
      <xdr:colOff>38100</xdr:colOff>
      <xdr:row>79</xdr:row>
      <xdr:rowOff>91878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83005</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627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150794</xdr:rowOff>
    </xdr:from>
    <xdr:to>
      <xdr:col>67</xdr:col>
      <xdr:colOff>101600</xdr:colOff>
      <xdr:row>78</xdr:row>
      <xdr:rowOff>80944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3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97471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1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26741</xdr:rowOff>
    </xdr:from>
    <xdr:to>
      <xdr:col>85</xdr:col>
      <xdr:colOff>127000</xdr:colOff>
      <xdr:row>95</xdr:row>
      <xdr:rowOff>30573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314491"/>
          <a:ext cx="8382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26741</xdr:rowOff>
    </xdr:from>
    <xdr:to>
      <xdr:col>81</xdr:col>
      <xdr:colOff>50800</xdr:colOff>
      <xdr:row>95</xdr:row>
      <xdr:rowOff>52801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314491"/>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52801</xdr:rowOff>
    </xdr:from>
    <xdr:to>
      <xdr:col>76</xdr:col>
      <xdr:colOff>114300</xdr:colOff>
      <xdr:row>95</xdr:row>
      <xdr:rowOff>75304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340551"/>
          <a:ext cx="889000" cy="2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69214</xdr:rowOff>
    </xdr:from>
    <xdr:to>
      <xdr:col>71</xdr:col>
      <xdr:colOff>177800</xdr:colOff>
      <xdr:row>95</xdr:row>
      <xdr:rowOff>75304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356964"/>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31376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24601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151223</xdr:rowOff>
    </xdr:from>
    <xdr:to>
      <xdr:col>85</xdr:col>
      <xdr:colOff>177800</xdr:colOff>
      <xdr:row>95</xdr:row>
      <xdr:rowOff>81373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26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2650</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1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147391</xdr:rowOff>
    </xdr:from>
    <xdr:to>
      <xdr:col>81</xdr:col>
      <xdr:colOff>101600</xdr:colOff>
      <xdr:row>95</xdr:row>
      <xdr:rowOff>77541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26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94068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03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2001</xdr:rowOff>
    </xdr:from>
    <xdr:to>
      <xdr:col>76</xdr:col>
      <xdr:colOff>165100</xdr:colOff>
      <xdr:row>95</xdr:row>
      <xdr:rowOff>103601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28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120128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0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24504</xdr:rowOff>
    </xdr:from>
    <xdr:to>
      <xdr:col>72</xdr:col>
      <xdr:colOff>38100</xdr:colOff>
      <xdr:row>95</xdr:row>
      <xdr:rowOff>126104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31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142631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08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18414</xdr:rowOff>
    </xdr:from>
    <xdr:to>
      <xdr:col>67</xdr:col>
      <xdr:colOff>101600</xdr:colOff>
      <xdr:row>95</xdr:row>
      <xdr:rowOff>120014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30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136541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08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130810</xdr:rowOff>
    </xdr:from>
    <xdr:to>
      <xdr:col>98</xdr:col>
      <xdr:colOff>38100</xdr:colOff>
      <xdr:row>39</xdr:row>
      <xdr:rowOff>60960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77487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4211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衛生費が類似団体のなかで高い水準となっている。これは、廃棄物処理関連経費及び病院関連経費が類似団体と比べて大きいことが主な要因である。</a:t>
          </a:r>
        </a:p>
        <a:p>
          <a:r>
            <a:rPr kumimoji="1" lang="ja-JP" altLang="en-US" sz="1300">
              <a:latin typeface="ＭＳ Ｐゴシック" panose="020B0600070205080204" pitchFamily="50" charset="-128"/>
              <a:ea typeface="ＭＳ Ｐゴシック" panose="020B0600070205080204" pitchFamily="50" charset="-128"/>
            </a:rPr>
            <a:t>　また、公債費も高い水準となっており、今後も計画的な建設事業の実施と地方債の年間発行額の上限設定により、公債費の抑制に努める。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福井県若狭町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財政調整基金については、取り崩しがなく、新規積み立てにより前年比４６７，３３２千円の増となった。</a:t>
          </a:r>
        </a:p>
        <a:p>
          <a:r>
            <a:rPr kumimoji="1" lang="ja-JP" altLang="en-US" sz="1400">
              <a:latin typeface="ＭＳ ゴシック" pitchFamily="49" charset="-128"/>
              <a:ea typeface="ＭＳ ゴシック" pitchFamily="49" charset="-128"/>
            </a:rPr>
            <a:t>　実質収支・実質単年度収支についてはプラスになっており、当該年度の余剰金（繰越金）と基金の積み立てが多かったことが主な要因となっている。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福井県若狭町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国民健康保険上中診療所事業会計を除き、健全な財政運営を行っているが、余剰金が減ってきている会計もある。</a:t>
          </a:r>
        </a:p>
        <a:p>
          <a:r>
            <a:rPr kumimoji="1" lang="ja-JP" altLang="en-US" sz="1400">
              <a:latin typeface="ＭＳ ゴシック" pitchFamily="49" charset="-128"/>
              <a:ea typeface="ＭＳ ゴシック" pitchFamily="49" charset="-128"/>
            </a:rPr>
            <a:t>　平成２８年度に病院から診療所化した国民健康保険上中診療所事業会計については、人件費の削減を中心とした事業の縮小によって、医業収入の減が主な要因である純損益のマイナスを縮減することが急務であり、抜本的な経営改革に向けて取り組んでいるところである。</a:t>
          </a:r>
        </a:p>
        <a:p>
          <a:r>
            <a:rPr kumimoji="1" lang="ja-JP" altLang="en-US" sz="1400">
              <a:latin typeface="ＭＳ ゴシック" pitchFamily="49" charset="-128"/>
              <a:ea typeface="ＭＳ ゴシック" pitchFamily="49" charset="-128"/>
            </a:rPr>
            <a:t>　また、水道事業、下水道事業については、施設の更新時期が迫ってきているため、施設統合に向けた取り組みを実施している。</a:t>
          </a:r>
        </a:p>
        <a:p>
          <a:r>
            <a:rPr kumimoji="1" lang="ja-JP" altLang="en-US" sz="1400">
              <a:latin typeface="ＭＳ ゴシック" pitchFamily="49" charset="-128"/>
              <a:ea typeface="ＭＳ ゴシック" pitchFamily="49" charset="-128"/>
            </a:rPr>
            <a:t>　そのほかの会計についても、それぞれの収益について料金改定や保険料改定なども視野に入れながら、経営の改善に努めるとともに独立採算性に立った会計の運営を行っていく必要がある。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12505521</v>
      </c>
      <c r="BO4" s="371"/>
      <c r="BP4" s="371"/>
      <c r="BQ4" s="371"/>
      <c r="BR4" s="371"/>
      <c r="BS4" s="371"/>
      <c r="BT4" s="371"/>
      <c r="BU4" s="372"/>
      <c r="BV4" s="370">
        <v>13500520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15.2</v>
      </c>
      <c r="CU4" s="377"/>
      <c r="CV4" s="377"/>
      <c r="CW4" s="377"/>
      <c r="CX4" s="377"/>
      <c r="CY4" s="377"/>
      <c r="CZ4" s="377"/>
      <c r="DA4" s="378"/>
      <c r="DB4" s="376">
        <v>14.3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11475812</v>
      </c>
      <c r="BO5" s="408"/>
      <c r="BP5" s="408"/>
      <c r="BQ5" s="408"/>
      <c r="BR5" s="408"/>
      <c r="BS5" s="408"/>
      <c r="BT5" s="408"/>
      <c r="BU5" s="409"/>
      <c r="BV5" s="407">
        <v>12516665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87.7</v>
      </c>
      <c r="CU5" s="405"/>
      <c r="CV5" s="405"/>
      <c r="CW5" s="405"/>
      <c r="CX5" s="405"/>
      <c r="CY5" s="405"/>
      <c r="CZ5" s="405"/>
      <c r="DA5" s="406"/>
      <c r="DB5" s="404">
        <v>83.5</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1029709</v>
      </c>
      <c r="BO6" s="408"/>
      <c r="BP6" s="408"/>
      <c r="BQ6" s="408"/>
      <c r="BR6" s="408"/>
      <c r="BS6" s="408"/>
      <c r="BT6" s="408"/>
      <c r="BU6" s="409"/>
      <c r="BV6" s="407">
        <v>983855</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88.6</v>
      </c>
      <c r="CU6" s="445"/>
      <c r="CV6" s="445"/>
      <c r="CW6" s="445"/>
      <c r="CX6" s="445"/>
      <c r="CY6" s="445"/>
      <c r="CZ6" s="445"/>
      <c r="DA6" s="446"/>
      <c r="DB6" s="444">
        <v>86.9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57639</v>
      </c>
      <c r="BO7" s="408"/>
      <c r="BP7" s="408"/>
      <c r="BQ7" s="408"/>
      <c r="BR7" s="408"/>
      <c r="BS7" s="408"/>
      <c r="BT7" s="408"/>
      <c r="BU7" s="409"/>
      <c r="BV7" s="407">
        <v>45754</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6405798</v>
      </c>
      <c r="CU7" s="408"/>
      <c r="CV7" s="408"/>
      <c r="CW7" s="408"/>
      <c r="CX7" s="408"/>
      <c r="CY7" s="408"/>
      <c r="CZ7" s="408"/>
      <c r="DA7" s="409"/>
      <c r="DB7" s="407">
        <v>6568059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972070</v>
      </c>
      <c r="BO8" s="408"/>
      <c r="BP8" s="408"/>
      <c r="BQ8" s="408"/>
      <c r="BR8" s="408"/>
      <c r="BS8" s="408"/>
      <c r="BT8" s="408"/>
      <c r="BU8" s="409"/>
      <c r="BV8" s="407">
        <v>938101</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0.33</v>
      </c>
      <c r="CU8" s="448"/>
      <c r="CV8" s="448"/>
      <c r="CW8" s="448"/>
      <c r="CX8" s="448"/>
      <c r="CY8" s="448"/>
      <c r="CZ8" s="448"/>
      <c r="DA8" s="449"/>
      <c r="DB8" s="447">
        <v>0.33</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14003</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33969</v>
      </c>
      <c r="BO9" s="408"/>
      <c r="BP9" s="408"/>
      <c r="BQ9" s="408"/>
      <c r="BR9" s="408"/>
      <c r="BS9" s="408"/>
      <c r="BT9" s="408"/>
      <c r="BU9" s="409"/>
      <c r="BV9" s="407">
        <v>384224</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13.4</v>
      </c>
      <c r="CU9" s="405"/>
      <c r="CV9" s="405"/>
      <c r="CW9" s="405"/>
      <c r="CX9" s="405"/>
      <c r="CY9" s="405"/>
      <c r="CZ9" s="405"/>
      <c r="DA9" s="406"/>
      <c r="DB9" s="404">
        <v>14.6</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15257</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110</v>
      </c>
      <c r="AV10" s="440"/>
      <c r="AW10" s="440"/>
      <c r="AX10" s="440"/>
      <c r="AY10" s="441" t="s">
        <v>121</v>
      </c>
      <c r="AZ10" s="442"/>
      <c r="BA10" s="442"/>
      <c r="BB10" s="442"/>
      <c r="BC10" s="442"/>
      <c r="BD10" s="442"/>
      <c r="BE10" s="442"/>
      <c r="BF10" s="442"/>
      <c r="BG10" s="442"/>
      <c r="BH10" s="442"/>
      <c r="BI10" s="442"/>
      <c r="BJ10" s="442"/>
      <c r="BK10" s="442"/>
      <c r="BL10" s="442"/>
      <c r="BM10" s="443"/>
      <c r="BN10" s="407">
        <v>467332</v>
      </c>
      <c r="BO10" s="408"/>
      <c r="BP10" s="408"/>
      <c r="BQ10" s="408"/>
      <c r="BR10" s="408"/>
      <c r="BS10" s="408"/>
      <c r="BT10" s="408"/>
      <c r="BU10" s="409"/>
      <c r="BV10" s="407">
        <v>275281</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13870</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13784</v>
      </c>
      <c r="S13" s="492"/>
      <c r="T13" s="492"/>
      <c r="U13" s="492"/>
      <c r="V13" s="493"/>
      <c r="W13" s="423" t="s">
        <v>140</v>
      </c>
      <c r="X13" s="424"/>
      <c r="Y13" s="424"/>
      <c r="Z13" s="424"/>
      <c r="AA13" s="424"/>
      <c r="AB13" s="414"/>
      <c r="AC13" s="458">
        <v>653</v>
      </c>
      <c r="AD13" s="459"/>
      <c r="AE13" s="459"/>
      <c r="AF13" s="459"/>
      <c r="AG13" s="501"/>
      <c r="AH13" s="458">
        <v>794</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501301</v>
      </c>
      <c r="BO13" s="408"/>
      <c r="BP13" s="408"/>
      <c r="BQ13" s="408"/>
      <c r="BR13" s="408"/>
      <c r="BS13" s="408"/>
      <c r="BT13" s="408"/>
      <c r="BU13" s="409"/>
      <c r="BV13" s="407">
        <v>659505</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14.2</v>
      </c>
      <c r="CU13" s="405"/>
      <c r="CV13" s="405"/>
      <c r="CW13" s="405"/>
      <c r="CX13" s="405"/>
      <c r="CY13" s="405"/>
      <c r="CZ13" s="405"/>
      <c r="DA13" s="406"/>
      <c r="DB13" s="404">
        <v>14.8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14131</v>
      </c>
      <c r="S14" s="492"/>
      <c r="T14" s="492"/>
      <c r="U14" s="492"/>
      <c r="V14" s="493"/>
      <c r="W14" s="397"/>
      <c r="X14" s="398"/>
      <c r="Y14" s="398"/>
      <c r="Z14" s="398"/>
      <c r="AA14" s="398"/>
      <c r="AB14" s="387"/>
      <c r="AC14" s="494">
        <v>9.1</v>
      </c>
      <c r="AD14" s="495"/>
      <c r="AE14" s="495"/>
      <c r="AF14" s="495"/>
      <c r="AG14" s="496"/>
      <c r="AH14" s="494">
        <v>10</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61.1</v>
      </c>
      <c r="CU14" s="506"/>
      <c r="CV14" s="506"/>
      <c r="CW14" s="506"/>
      <c r="CX14" s="506"/>
      <c r="CY14" s="506"/>
      <c r="CZ14" s="506"/>
      <c r="DA14" s="507"/>
      <c r="DB14" s="505">
        <v>77.2</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14042</v>
      </c>
      <c r="S15" s="492"/>
      <c r="T15" s="492"/>
      <c r="U15" s="492"/>
      <c r="V15" s="493"/>
      <c r="W15" s="423" t="s">
        <v>148</v>
      </c>
      <c r="X15" s="424"/>
      <c r="Y15" s="424"/>
      <c r="Z15" s="424"/>
      <c r="AA15" s="424"/>
      <c r="AB15" s="414"/>
      <c r="AC15" s="458">
        <v>1901</v>
      </c>
      <c r="AD15" s="459"/>
      <c r="AE15" s="459"/>
      <c r="AF15" s="459"/>
      <c r="AG15" s="501"/>
      <c r="AH15" s="458">
        <v>2042</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1953495</v>
      </c>
      <c r="BO15" s="371"/>
      <c r="BP15" s="371"/>
      <c r="BQ15" s="371"/>
      <c r="BR15" s="371"/>
      <c r="BS15" s="371"/>
      <c r="BT15" s="371"/>
      <c r="BU15" s="372"/>
      <c r="BV15" s="370">
        <v>1849783</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26.4</v>
      </c>
      <c r="AD16" s="495"/>
      <c r="AE16" s="495"/>
      <c r="AF16" s="495"/>
      <c r="AG16" s="496"/>
      <c r="AH16" s="494">
        <v>25.8</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5805839</v>
      </c>
      <c r="BO16" s="408"/>
      <c r="BP16" s="408"/>
      <c r="BQ16" s="408"/>
      <c r="BR16" s="408"/>
      <c r="BS16" s="408"/>
      <c r="BT16" s="408"/>
      <c r="BU16" s="409"/>
      <c r="BV16" s="407">
        <v>5841687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4654</v>
      </c>
      <c r="AD17" s="459"/>
      <c r="AE17" s="459"/>
      <c r="AF17" s="459"/>
      <c r="AG17" s="501"/>
      <c r="AH17" s="458">
        <v>5069</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2451823</v>
      </c>
      <c r="BO17" s="408"/>
      <c r="BP17" s="408"/>
      <c r="BQ17" s="408"/>
      <c r="BR17" s="408"/>
      <c r="BS17" s="408"/>
      <c r="BT17" s="408"/>
      <c r="BU17" s="409"/>
      <c r="BV17" s="407">
        <v>2311023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178.49</v>
      </c>
      <c r="M18" s="531"/>
      <c r="N18" s="531"/>
      <c r="O18" s="531"/>
      <c r="P18" s="531"/>
      <c r="Q18" s="531"/>
      <c r="R18" s="532"/>
      <c r="S18" s="532"/>
      <c r="T18" s="532"/>
      <c r="U18" s="532"/>
      <c r="V18" s="533"/>
      <c r="W18" s="425"/>
      <c r="X18" s="426"/>
      <c r="Y18" s="426"/>
      <c r="Z18" s="426"/>
      <c r="AA18" s="426"/>
      <c r="AB18" s="417"/>
      <c r="AC18" s="534">
        <v>64.599999999999994</v>
      </c>
      <c r="AD18" s="535"/>
      <c r="AE18" s="535"/>
      <c r="AF18" s="535"/>
      <c r="AG18" s="536"/>
      <c r="AH18" s="534">
        <v>64.099999999999994</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5684704</v>
      </c>
      <c r="BO18" s="408"/>
      <c r="BP18" s="408"/>
      <c r="BQ18" s="408"/>
      <c r="BR18" s="408"/>
      <c r="BS18" s="408"/>
      <c r="BT18" s="408"/>
      <c r="BU18" s="409"/>
      <c r="BV18" s="407">
        <v>5642119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78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9246105</v>
      </c>
      <c r="BO19" s="408"/>
      <c r="BP19" s="408"/>
      <c r="BQ19" s="408"/>
      <c r="BR19" s="408"/>
      <c r="BS19" s="408"/>
      <c r="BT19" s="408"/>
      <c r="BU19" s="409"/>
      <c r="BV19" s="407">
        <v>8675213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4830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9531420</v>
      </c>
      <c r="BO22" s="371"/>
      <c r="BP22" s="371"/>
      <c r="BQ22" s="371"/>
      <c r="BR22" s="371"/>
      <c r="BS22" s="371"/>
      <c r="BT22" s="371"/>
      <c r="BU22" s="372"/>
      <c r="BV22" s="370">
        <v>10066765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5484917</v>
      </c>
      <c r="BO23" s="408"/>
      <c r="BP23" s="408"/>
      <c r="BQ23" s="408"/>
      <c r="BR23" s="408"/>
      <c r="BS23" s="408"/>
      <c r="BT23" s="408"/>
      <c r="BU23" s="409"/>
      <c r="BV23" s="407">
        <v>5871955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6800</v>
      </c>
      <c r="R24" s="459"/>
      <c r="S24" s="459"/>
      <c r="T24" s="459"/>
      <c r="U24" s="459"/>
      <c r="V24" s="501"/>
      <c r="W24" s="553"/>
      <c r="X24" s="554"/>
      <c r="Y24" s="555"/>
      <c r="Z24" s="457" t="s">
        <v>173</v>
      </c>
      <c r="AA24" s="437"/>
      <c r="AB24" s="437"/>
      <c r="AC24" s="437"/>
      <c r="AD24" s="437"/>
      <c r="AE24" s="437"/>
      <c r="AF24" s="437"/>
      <c r="AG24" s="438"/>
      <c r="AH24" s="458">
        <v>187</v>
      </c>
      <c r="AI24" s="459"/>
      <c r="AJ24" s="459"/>
      <c r="AK24" s="459"/>
      <c r="AL24" s="501"/>
      <c r="AM24" s="458">
        <v>573903</v>
      </c>
      <c r="AN24" s="459"/>
      <c r="AO24" s="459"/>
      <c r="AP24" s="459"/>
      <c r="AQ24" s="459"/>
      <c r="AR24" s="501"/>
      <c r="AS24" s="458">
        <v>3069</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5861948</v>
      </c>
      <c r="BO24" s="408"/>
      <c r="BP24" s="408"/>
      <c r="BQ24" s="408"/>
      <c r="BR24" s="408"/>
      <c r="BS24" s="408"/>
      <c r="BT24" s="408"/>
      <c r="BU24" s="409"/>
      <c r="BV24" s="407">
        <v>6070661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6700</v>
      </c>
      <c r="R25" s="459"/>
      <c r="S25" s="459"/>
      <c r="T25" s="459"/>
      <c r="U25" s="459"/>
      <c r="V25" s="501"/>
      <c r="W25" s="553"/>
      <c r="X25" s="554"/>
      <c r="Y25" s="555"/>
      <c r="Z25" s="457" t="s">
        <v>176</v>
      </c>
      <c r="AA25" s="437"/>
      <c r="AB25" s="437"/>
      <c r="AC25" s="437"/>
      <c r="AD25" s="437"/>
      <c r="AE25" s="437"/>
      <c r="AF25" s="437"/>
      <c r="AG25" s="438"/>
      <c r="AH25" s="458" t="s">
        <v>138</v>
      </c>
      <c r="AI25" s="459"/>
      <c r="AJ25" s="459"/>
      <c r="AK25" s="459"/>
      <c r="AL25" s="501"/>
      <c r="AM25" s="458" t="s">
        <v>177</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74789</v>
      </c>
      <c r="BO25" s="371"/>
      <c r="BP25" s="371"/>
      <c r="BQ25" s="371"/>
      <c r="BR25" s="371"/>
      <c r="BS25" s="371"/>
      <c r="BT25" s="371"/>
      <c r="BU25" s="372"/>
      <c r="BV25" s="370">
        <v>149578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5600</v>
      </c>
      <c r="R26" s="459"/>
      <c r="S26" s="459"/>
      <c r="T26" s="459"/>
      <c r="U26" s="459"/>
      <c r="V26" s="501"/>
      <c r="W26" s="553"/>
      <c r="X26" s="554"/>
      <c r="Y26" s="555"/>
      <c r="Z26" s="457" t="s">
        <v>180</v>
      </c>
      <c r="AA26" s="559"/>
      <c r="AB26" s="559"/>
      <c r="AC26" s="559"/>
      <c r="AD26" s="559"/>
      <c r="AE26" s="559"/>
      <c r="AF26" s="559"/>
      <c r="AG26" s="560"/>
      <c r="AH26" s="458">
        <v>14</v>
      </c>
      <c r="AI26" s="459"/>
      <c r="AJ26" s="459"/>
      <c r="AK26" s="459"/>
      <c r="AL26" s="501"/>
      <c r="AM26" s="458">
        <v>39746</v>
      </c>
      <c r="AN26" s="459"/>
      <c r="AO26" s="459"/>
      <c r="AP26" s="459"/>
      <c r="AQ26" s="459"/>
      <c r="AR26" s="501"/>
      <c r="AS26" s="458">
        <v>2839</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177</v>
      </c>
      <c r="BO26" s="408"/>
      <c r="BP26" s="408"/>
      <c r="BQ26" s="408"/>
      <c r="BR26" s="408"/>
      <c r="BS26" s="408"/>
      <c r="BT26" s="408"/>
      <c r="BU26" s="409"/>
      <c r="BV26" s="407" t="s">
        <v>138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3000</v>
      </c>
      <c r="R27" s="459"/>
      <c r="S27" s="459"/>
      <c r="T27" s="459"/>
      <c r="U27" s="459"/>
      <c r="V27" s="501"/>
      <c r="W27" s="553"/>
      <c r="X27" s="554"/>
      <c r="Y27" s="555"/>
      <c r="Z27" s="457" t="s">
        <v>183</v>
      </c>
      <c r="AA27" s="437"/>
      <c r="AB27" s="437"/>
      <c r="AC27" s="437"/>
      <c r="AD27" s="437"/>
      <c r="AE27" s="437"/>
      <c r="AF27" s="437"/>
      <c r="AG27" s="438"/>
      <c r="AH27" s="458" t="s">
        <v>177</v>
      </c>
      <c r="AI27" s="459"/>
      <c r="AJ27" s="459"/>
      <c r="AK27" s="459"/>
      <c r="AL27" s="501"/>
      <c r="AM27" s="458" t="s">
        <v>177</v>
      </c>
      <c r="AN27" s="459"/>
      <c r="AO27" s="459"/>
      <c r="AP27" s="459"/>
      <c r="AQ27" s="459"/>
      <c r="AR27" s="501"/>
      <c r="AS27" s="458" t="s">
        <v>177</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980850</v>
      </c>
      <c r="BO27" s="527"/>
      <c r="BP27" s="527"/>
      <c r="BQ27" s="527"/>
      <c r="BR27" s="527"/>
      <c r="BS27" s="527"/>
      <c r="BT27" s="527"/>
      <c r="BU27" s="528"/>
      <c r="BV27" s="526">
        <v>978991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2450</v>
      </c>
      <c r="R28" s="459"/>
      <c r="S28" s="459"/>
      <c r="T28" s="459"/>
      <c r="U28" s="459"/>
      <c r="V28" s="501"/>
      <c r="W28" s="553"/>
      <c r="X28" s="554"/>
      <c r="Y28" s="555"/>
      <c r="Z28" s="457" t="s">
        <v>186</v>
      </c>
      <c r="AA28" s="437"/>
      <c r="AB28" s="437"/>
      <c r="AC28" s="437"/>
      <c r="AD28" s="437"/>
      <c r="AE28" s="437"/>
      <c r="AF28" s="437"/>
      <c r="AG28" s="438"/>
      <c r="AH28" s="458" t="s">
        <v>138</v>
      </c>
      <c r="AI28" s="459"/>
      <c r="AJ28" s="459"/>
      <c r="AK28" s="459"/>
      <c r="AL28" s="501"/>
      <c r="AM28" s="458" t="s">
        <v>177</v>
      </c>
      <c r="AN28" s="459"/>
      <c r="AO28" s="459"/>
      <c r="AP28" s="459"/>
      <c r="AQ28" s="459"/>
      <c r="AR28" s="501"/>
      <c r="AS28" s="458" t="s">
        <v>177</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1816557</v>
      </c>
      <c r="BO28" s="371"/>
      <c r="BP28" s="371"/>
      <c r="BQ28" s="371"/>
      <c r="BR28" s="371"/>
      <c r="BS28" s="371"/>
      <c r="BT28" s="371"/>
      <c r="BU28" s="372"/>
      <c r="BV28" s="370">
        <v>1349226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12</v>
      </c>
      <c r="M29" s="459"/>
      <c r="N29" s="459"/>
      <c r="O29" s="459"/>
      <c r="P29" s="501"/>
      <c r="Q29" s="458">
        <v>2350</v>
      </c>
      <c r="R29" s="459"/>
      <c r="S29" s="459"/>
      <c r="T29" s="459"/>
      <c r="U29" s="459"/>
      <c r="V29" s="501"/>
      <c r="W29" s="556"/>
      <c r="X29" s="557"/>
      <c r="Y29" s="558"/>
      <c r="Z29" s="457" t="s">
        <v>189</v>
      </c>
      <c r="AA29" s="437"/>
      <c r="AB29" s="437"/>
      <c r="AC29" s="437"/>
      <c r="AD29" s="437"/>
      <c r="AE29" s="437"/>
      <c r="AF29" s="437"/>
      <c r="AG29" s="438"/>
      <c r="AH29" s="458">
        <v>187</v>
      </c>
      <c r="AI29" s="459"/>
      <c r="AJ29" s="459"/>
      <c r="AK29" s="459"/>
      <c r="AL29" s="501"/>
      <c r="AM29" s="458">
        <v>573903</v>
      </c>
      <c r="AN29" s="459"/>
      <c r="AO29" s="459"/>
      <c r="AP29" s="459"/>
      <c r="AQ29" s="459"/>
      <c r="AR29" s="501"/>
      <c r="AS29" s="458">
        <v>3069</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51564</v>
      </c>
      <c r="BO29" s="408"/>
      <c r="BP29" s="408"/>
      <c r="BQ29" s="408"/>
      <c r="BR29" s="408"/>
      <c r="BS29" s="408"/>
      <c r="BT29" s="408"/>
      <c r="BU29" s="409"/>
      <c r="BV29" s="407">
        <v>124208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91.6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1417331</v>
      </c>
      <c r="BO30" s="527"/>
      <c r="BP30" s="527"/>
      <c r="BQ30" s="527"/>
      <c r="BR30" s="527"/>
      <c r="BS30" s="527"/>
      <c r="BT30" s="527"/>
      <c r="BU30" s="528"/>
      <c r="BV30" s="526">
        <v>1284197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199</v>
      </c>
      <c r="X33" s="396"/>
      <c r="Y33" s="396"/>
      <c r="Z33" s="396"/>
      <c r="AA33" s="396"/>
      <c r="AB33" s="396"/>
      <c r="AC33" s="396"/>
      <c r="AD33" s="396"/>
      <c r="AE33" s="396"/>
      <c r="AF33" s="396"/>
      <c r="AG33" s="396"/>
      <c r="AH33" s="396"/>
      <c r="AI33" s="396"/>
      <c r="AJ33" s="396"/>
      <c r="AK33" s="396"/>
      <c r="AL33" s="206"/>
      <c r="AM33" s="431" t="s">
        <v>200</v>
      </c>
      <c r="AN33" s="431"/>
      <c r="AO33" s="396" t="s">
        <v>199</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200</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9</v>
      </c>
      <c r="AN34" s="597"/>
      <c r="AO34" s="598" t="str">
        <f>IF('各会計、関係団体の財政状況及び健全化判断比率'!B33="","",'各会計、関係団体の財政状況及び健全化判断比率'!B33)</f>
        <v>水道事業会計</v>
      </c>
      <c r="AP34" s="598"/>
      <c r="AQ34" s="598"/>
      <c r="AR34" s="598"/>
      <c r="AS34" s="598"/>
      <c r="AT34" s="598"/>
      <c r="AU34" s="598"/>
      <c r="AV34" s="598"/>
      <c r="AW34" s="598"/>
      <c r="AX34" s="598"/>
      <c r="AY34" s="598"/>
      <c r="AZ34" s="598"/>
      <c r="BA34" s="598"/>
      <c r="BB34" s="598"/>
      <c r="BC34" s="598"/>
      <c r="BD34" s="181"/>
      <c r="BE34" s="597">
        <f>IF(BG34="","",MAX(C34:D43,U34:V43,AM34:AN43)+1)</f>
        <v>12</v>
      </c>
      <c r="BF34" s="597"/>
      <c r="BG34" s="598" t="str">
        <f>IF('各会計、関係団体の財政状況及び健全化判断比率'!B36="","",'各会計、関係団体の財政状況及び健全化判断比率'!B36)</f>
        <v>公共下水道事業特別会計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16</v>
      </c>
      <c r="BX34" s="597"/>
      <c r="BY34" s="598" t="str">
        <f>IF('各会計、関係団体の財政状況及び健全化判断比率'!B68="","",'各会計、関係団体の財政状況及び健全化判断比率'!B68)</f>
        <v>公立小浜病院組合</v>
      </c>
      <c r="BZ34" s="598"/>
      <c r="CA34" s="598"/>
      <c r="CB34" s="598"/>
      <c r="CC34" s="598"/>
      <c r="CD34" s="598"/>
      <c r="CE34" s="598"/>
      <c r="CF34" s="598"/>
      <c r="CG34" s="598"/>
      <c r="CH34" s="598"/>
      <c r="CI34" s="598"/>
      <c r="CJ34" s="598"/>
      <c r="CK34" s="598"/>
      <c r="CL34" s="598"/>
      <c r="CM34" s="598"/>
      <c r="CN34" s="181"/>
      <c r="CO34" s="597">
        <f>IF(CQ34="","",MAX(C34:D43,U34:V43,AM34:AN43,BE34:BF43,BW34:BX43)+1)</f>
        <v>26</v>
      </c>
      <c r="CP34" s="597"/>
      <c r="CQ34" s="598" t="str">
        <f>IF('各会計、関係団体の財政状況及び健全化判断比率'!BS7="","",'各会計、関係団体の財政状況及び健全化判断比率'!BS7)</f>
        <v>レインボーライン</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農業者労働災害共済事業特別会計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直営診療所特別会計</v>
      </c>
      <c r="X35" s="598"/>
      <c r="Y35" s="598"/>
      <c r="Z35" s="598"/>
      <c r="AA35" s="598"/>
      <c r="AB35" s="598"/>
      <c r="AC35" s="598"/>
      <c r="AD35" s="598"/>
      <c r="AE35" s="598"/>
      <c r="AF35" s="598"/>
      <c r="AG35" s="598"/>
      <c r="AH35" s="598"/>
      <c r="AI35" s="598"/>
      <c r="AJ35" s="598"/>
      <c r="AK35" s="598"/>
      <c r="AL35" s="181"/>
      <c r="AM35" s="597">
        <f t="shared" ref="AM35:AM43" si="0">IF(AO35="","",AM34+1)</f>
        <v>10</v>
      </c>
      <c r="AN35" s="597"/>
      <c r="AO35" s="598" t="str">
        <f>IF('各会計、関係団体の財政状況及び健全化判断比率'!B34="","",'各会計、関係団体の財政状況及び健全化判断比率'!B34)</f>
        <v>工業用水道事業会計</v>
      </c>
      <c r="AP35" s="598"/>
      <c r="AQ35" s="598"/>
      <c r="AR35" s="598"/>
      <c r="AS35" s="598"/>
      <c r="AT35" s="598"/>
      <c r="AU35" s="598"/>
      <c r="AV35" s="598"/>
      <c r="AW35" s="598"/>
      <c r="AX35" s="598"/>
      <c r="AY35" s="598"/>
      <c r="AZ35" s="598"/>
      <c r="BA35" s="598"/>
      <c r="BB35" s="598"/>
      <c r="BC35" s="598"/>
      <c r="BD35" s="181"/>
      <c r="BE35" s="597">
        <f t="shared" ref="BE35:BE43" si="1">IF(BG35="","",BE34+1)</f>
        <v>13</v>
      </c>
      <c r="BF35" s="597"/>
      <c r="BG35" s="598" t="str">
        <f>IF('各会計、関係団体の財政状況及び健全化判断比率'!B37="","",'各会計、関係団体の財政状況及び健全化判断比率'!B37)</f>
        <v>農業集落排水処理事業特別会計</v>
      </c>
      <c r="BH35" s="598"/>
      <c r="BI35" s="598"/>
      <c r="BJ35" s="598"/>
      <c r="BK35" s="598"/>
      <c r="BL35" s="598"/>
      <c r="BM35" s="598"/>
      <c r="BN35" s="598"/>
      <c r="BO35" s="598"/>
      <c r="BP35" s="598"/>
      <c r="BQ35" s="598"/>
      <c r="BR35" s="598"/>
      <c r="BS35" s="598"/>
      <c r="BT35" s="598"/>
      <c r="BU35" s="598"/>
      <c r="BV35" s="181"/>
      <c r="BW35" s="597">
        <f t="shared" ref="BW35:BW43" si="2">IF(BY35="","",BW34+1)</f>
        <v>17</v>
      </c>
      <c r="BX35" s="597"/>
      <c r="BY35" s="598" t="str">
        <f>IF('各会計、関係団体の財政状況及び健全化判断比率'!B69="","",'各会計、関係団体の財政状況及び健全化判断比率'!B69)</f>
        <v>若狭消防組合</v>
      </c>
      <c r="BZ35" s="598"/>
      <c r="CA35" s="598"/>
      <c r="CB35" s="598"/>
      <c r="CC35" s="598"/>
      <c r="CD35" s="598"/>
      <c r="CE35" s="598"/>
      <c r="CF35" s="598"/>
      <c r="CG35" s="598"/>
      <c r="CH35" s="598"/>
      <c r="CI35" s="598"/>
      <c r="CJ35" s="598"/>
      <c r="CK35" s="598"/>
      <c r="CL35" s="598"/>
      <c r="CM35" s="598"/>
      <c r="CN35" s="181"/>
      <c r="CO35" s="597">
        <f t="shared" ref="CO35:CO43" si="3">IF(CQ35="","",CO34+1)</f>
        <v>27</v>
      </c>
      <c r="CP35" s="597"/>
      <c r="CQ35" s="598" t="str">
        <f>IF('各会計、関係団体の財政状況及び健全化判断比率'!BS8="","",'各会計、関係団体の財政状況及び健全化判断比率'!BS8)</f>
        <v>エコファームみかた</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町営住宅等特別会計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介護保険特別会計（事業勘定）</v>
      </c>
      <c r="X36" s="598"/>
      <c r="Y36" s="598"/>
      <c r="Z36" s="598"/>
      <c r="AA36" s="598"/>
      <c r="AB36" s="598"/>
      <c r="AC36" s="598"/>
      <c r="AD36" s="598"/>
      <c r="AE36" s="598"/>
      <c r="AF36" s="598"/>
      <c r="AG36" s="598"/>
      <c r="AH36" s="598"/>
      <c r="AI36" s="598"/>
      <c r="AJ36" s="598"/>
      <c r="AK36" s="598"/>
      <c r="AL36" s="181"/>
      <c r="AM36" s="597">
        <f t="shared" si="0"/>
        <v>11</v>
      </c>
      <c r="AN36" s="597"/>
      <c r="AO36" s="598" t="str">
        <f>IF('各会計、関係団体の財政状況及び健全化判断比率'!B35="","",'各会計、関係団体の財政状況及び健全化判断比率'!B35)</f>
        <v>国民健康保険上中診療所事業会計</v>
      </c>
      <c r="AP36" s="598"/>
      <c r="AQ36" s="598"/>
      <c r="AR36" s="598"/>
      <c r="AS36" s="598"/>
      <c r="AT36" s="598"/>
      <c r="AU36" s="598"/>
      <c r="AV36" s="598"/>
      <c r="AW36" s="598"/>
      <c r="AX36" s="598"/>
      <c r="AY36" s="598"/>
      <c r="AZ36" s="598"/>
      <c r="BA36" s="598"/>
      <c r="BB36" s="598"/>
      <c r="BC36" s="598"/>
      <c r="BD36" s="181"/>
      <c r="BE36" s="597">
        <f t="shared" si="1"/>
        <v>14</v>
      </c>
      <c r="BF36" s="597"/>
      <c r="BG36" s="598" t="str">
        <f>IF('各会計、関係団体の財政状況及び健全化判断比率'!B38="","",'各会計、関係団体の財政状況及び健全化判断比率'!B38)</f>
        <v>漁業集落排水処理事業特別会計</v>
      </c>
      <c r="BH36" s="598"/>
      <c r="BI36" s="598"/>
      <c r="BJ36" s="598"/>
      <c r="BK36" s="598"/>
      <c r="BL36" s="598"/>
      <c r="BM36" s="598"/>
      <c r="BN36" s="598"/>
      <c r="BO36" s="598"/>
      <c r="BP36" s="598"/>
      <c r="BQ36" s="598"/>
      <c r="BR36" s="598"/>
      <c r="BS36" s="598"/>
      <c r="BT36" s="598"/>
      <c r="BU36" s="598"/>
      <c r="BV36" s="181"/>
      <c r="BW36" s="597">
        <f t="shared" si="2"/>
        <v>18</v>
      </c>
      <c r="BX36" s="597"/>
      <c r="BY36" s="598" t="str">
        <f>IF('各会計、関係団体の財政状況及び健全化判断比率'!B70="","",'各会計、関係団体の財政状況及び健全化判断比率'!B70)</f>
        <v>敦賀美方消防組合</v>
      </c>
      <c r="BZ36" s="598"/>
      <c r="CA36" s="598"/>
      <c r="CB36" s="598"/>
      <c r="CC36" s="598"/>
      <c r="CD36" s="598"/>
      <c r="CE36" s="598"/>
      <c r="CF36" s="598"/>
      <c r="CG36" s="598"/>
      <c r="CH36" s="598"/>
      <c r="CI36" s="598"/>
      <c r="CJ36" s="598"/>
      <c r="CK36" s="598"/>
      <c r="CL36" s="598"/>
      <c r="CM36" s="598"/>
      <c r="CN36" s="181"/>
      <c r="CO36" s="597">
        <f t="shared" si="3"/>
        <v>28</v>
      </c>
      <c r="CP36" s="597"/>
      <c r="CQ36" s="598" t="str">
        <f>IF('各会計、関係団体の財政状況及び健全化判断比率'!BS9="","",'各会計、関係団体の財政状況及び健全化判断比率'!BS9)</f>
        <v>かみなか農学舎</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介護保険特別会計（サービス勘定）</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15</v>
      </c>
      <c r="BF37" s="597"/>
      <c r="BG37" s="598" t="str">
        <f>IF('各会計、関係団体の財政状況及び健全化判断比率'!B39="","",'各会計、関係団体の財政状況及び健全化判断比率'!B39)</f>
        <v>土地開発事業特別会計</v>
      </c>
      <c r="BH37" s="598"/>
      <c r="BI37" s="598"/>
      <c r="BJ37" s="598"/>
      <c r="BK37" s="598"/>
      <c r="BL37" s="598"/>
      <c r="BM37" s="598"/>
      <c r="BN37" s="598"/>
      <c r="BO37" s="598"/>
      <c r="BP37" s="598"/>
      <c r="BQ37" s="598"/>
      <c r="BR37" s="598"/>
      <c r="BS37" s="598"/>
      <c r="BT37" s="598"/>
      <c r="BU37" s="598"/>
      <c r="BV37" s="181"/>
      <c r="BW37" s="597">
        <f t="shared" si="2"/>
        <v>19</v>
      </c>
      <c r="BX37" s="597"/>
      <c r="BY37" s="598" t="str">
        <f>IF('各会計、関係団体の財政状況及び健全化判断比率'!B71="","",'各会計、関係団体の財政状況及び健全化判断比率'!B71)</f>
        <v>美浜・三方環境衛生組合</v>
      </c>
      <c r="BZ37" s="598"/>
      <c r="CA37" s="598"/>
      <c r="CB37" s="598"/>
      <c r="CC37" s="598"/>
      <c r="CD37" s="598"/>
      <c r="CE37" s="598"/>
      <c r="CF37" s="598"/>
      <c r="CG37" s="598"/>
      <c r="CH37" s="598"/>
      <c r="CI37" s="598"/>
      <c r="CJ37" s="598"/>
      <c r="CK37" s="598"/>
      <c r="CL37" s="598"/>
      <c r="CM37" s="598"/>
      <c r="CN37" s="181"/>
      <c r="CO37" s="597">
        <f t="shared" si="3"/>
        <v>29</v>
      </c>
      <c r="CP37" s="597"/>
      <c r="CQ37" s="598" t="str">
        <f>IF('各会計、関係団体の財政状況及び健全化判断比率'!BS10="","",'各会計、関係団体の財政状況及び健全化判断比率'!BS10)</f>
        <v>若狭瓜割</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8</v>
      </c>
      <c r="V38" s="597"/>
      <c r="W38" s="598" t="str">
        <f>IF('各会計、関係団体の財政状況及び健全化判断比率'!B32="","",'各会計、関係団体の財政状況及び健全化判断比率'!B32)</f>
        <v>後期高齢者医療特別会計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20</v>
      </c>
      <c r="BX38" s="597"/>
      <c r="BY38" s="598" t="str">
        <f>IF('各会計、関係団体の財政状況及び健全化判断比率'!B72="","",'各会計、関係団体の財政状況及び健全化判断比率'!B72)</f>
        <v>福井県後期高齢者医療広域連合</v>
      </c>
      <c r="BZ38" s="598"/>
      <c r="CA38" s="598"/>
      <c r="CB38" s="598"/>
      <c r="CC38" s="598"/>
      <c r="CD38" s="598"/>
      <c r="CE38" s="598"/>
      <c r="CF38" s="598"/>
      <c r="CG38" s="598"/>
      <c r="CH38" s="598"/>
      <c r="CI38" s="598"/>
      <c r="CJ38" s="598"/>
      <c r="CK38" s="598"/>
      <c r="CL38" s="598"/>
      <c r="CM38" s="598"/>
      <c r="CN38" s="181"/>
      <c r="CO38" s="597">
        <f t="shared" si="3"/>
        <v>30</v>
      </c>
      <c r="CP38" s="597"/>
      <c r="CQ38" s="598" t="str">
        <f>IF('各会計、関係団体の財政状況及び健全化判断比率'!BS11="","",'各会計、関係団体の財政状況及び健全化判断比率'!BS11)</f>
        <v>クマツグ</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21</v>
      </c>
      <c r="BX39" s="597"/>
      <c r="BY39" s="598" t="str">
        <f>IF('各会計、関係団体の財政状況及び健全化判断比率'!B73="","",'各会計、関係団体の財政状況及び健全化判断比率'!B73)</f>
        <v>福井県後期高齢者医療広域連合（事業会計）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22</v>
      </c>
      <c r="BX40" s="597"/>
      <c r="BY40" s="598" t="str">
        <f>IF('各会計、関係団体の財政状況及び健全化判断比率'!B74="","",'各会計、関係団体の財政状況及び健全化判断比率'!B74)</f>
        <v>福井県市町総合事務組合（事業会計）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23</v>
      </c>
      <c r="BX41" s="597"/>
      <c r="BY41" s="598" t="str">
        <f>IF('各会計、関係団体の財政状況及び健全化判断比率'!B75="","",'各会計、関係団体の財政状況及び健全化判断比率'!B75)</f>
        <v>福井県市町総合事務組合（普通会計）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24</v>
      </c>
      <c r="BX42" s="597"/>
      <c r="BY42" s="598" t="str">
        <f>IF('各会計、関係団体の財政状況及び健全化判断比率'!B76="","",'各会計、関係団体の財政状況及び健全化判断比率'!B76)</f>
        <v>福井県自治会館組合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25</v>
      </c>
      <c r="BX43" s="597"/>
      <c r="BY43" s="598" t="str">
        <f>IF('各会計、関係団体の財政状況及び健全化判断比率'!B77="","",'各会計、関係団体の財政状況及び健全化判断比率'!B77)</f>
        <v>嶺南広域行政組合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yFj4XIZr7Ypl1QZ45UtHEvzeYjrHra8WxZVd/n2ss/LmcbdT42u2VpjIhwVc5iELyqNXXlVMPQNexrqwu5zAgg==" saltValue="AsiAbeM/RVczjClGB0lvn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51" t="s">
        <v>578</v>
      </c>
      <c r="D34" s="1151"/>
      <c r="E34" s="1152"/>
      <c r="F34" s="32">
        <v>12.82</v>
      </c>
      <c r="G34" s="33">
        <v>12.69</v>
      </c>
      <c r="H34" s="33">
        <v>12.06</v>
      </c>
      <c r="I34" s="33">
        <v>11.93</v>
      </c>
      <c r="J34" s="34">
        <v>17.04</v>
      </c>
      <c r="K34" s="22"/>
      <c r="L34" s="22"/>
      <c r="M34" s="22"/>
      <c r="N34" s="22"/>
      <c r="O34" s="22"/>
      <c r="P34" s="22"/>
    </row>
    <row r="35" spans="1:16" ht="39" customHeight="1" x14ac:dyDescent="0.15">
      <c r="A35" s="22"/>
      <c r="B35" s="35"/>
      <c r="C35" s="1145" t="s">
        <v>579</v>
      </c>
      <c r="D35" s="1146"/>
      <c r="E35" s="1147"/>
      <c r="F35" s="36">
        <v>8.9700000000000006</v>
      </c>
      <c r="G35" s="37">
        <v>8.64</v>
      </c>
      <c r="H35" s="37">
        <v>8.0500000000000007</v>
      </c>
      <c r="I35" s="37">
        <v>14.21</v>
      </c>
      <c r="J35" s="38">
        <v>14.96</v>
      </c>
      <c r="K35" s="22"/>
      <c r="L35" s="22"/>
      <c r="M35" s="22"/>
      <c r="N35" s="22"/>
      <c r="O35" s="22"/>
      <c r="P35" s="22"/>
    </row>
    <row r="36" spans="1:16" ht="39" customHeight="1" x14ac:dyDescent="0.15">
      <c r="A36" s="22"/>
      <c r="B36" s="35"/>
      <c r="C36" s="1145" t="s">
        <v>580</v>
      </c>
      <c r="D36" s="1146"/>
      <c r="E36" s="1147"/>
      <c r="F36" s="36">
        <v>4.08</v>
      </c>
      <c r="G36" s="37">
        <v>4.05</v>
      </c>
      <c r="H36" s="37">
        <v>3.87</v>
      </c>
      <c r="I36" s="37">
        <v>3.76</v>
      </c>
      <c r="J36" s="38">
        <v>3.88</v>
      </c>
      <c r="K36" s="22"/>
      <c r="L36" s="22"/>
      <c r="M36" s="22"/>
      <c r="N36" s="22"/>
      <c r="O36" s="22"/>
      <c r="P36" s="22"/>
    </row>
    <row r="37" spans="1:16" ht="39" customHeight="1" x14ac:dyDescent="0.15">
      <c r="A37" s="22"/>
      <c r="B37" s="35"/>
      <c r="C37" s="1145" t="s">
        <v>581</v>
      </c>
      <c r="D37" s="1146"/>
      <c r="E37" s="1147"/>
      <c r="F37" s="36">
        <v>0.01</v>
      </c>
      <c r="G37" s="37">
        <v>0.01</v>
      </c>
      <c r="H37" s="37">
        <v>0.09</v>
      </c>
      <c r="I37" s="37">
        <v>0.48</v>
      </c>
      <c r="J37" s="38">
        <v>2.71</v>
      </c>
      <c r="K37" s="22"/>
      <c r="L37" s="22"/>
      <c r="M37" s="22"/>
      <c r="N37" s="22"/>
      <c r="O37" s="22"/>
      <c r="P37" s="22"/>
    </row>
    <row r="38" spans="1:16" ht="39" customHeight="1" x14ac:dyDescent="0.15">
      <c r="A38" s="22"/>
      <c r="B38" s="35"/>
      <c r="C38" s="1145" t="s">
        <v>582</v>
      </c>
      <c r="D38" s="1146"/>
      <c r="E38" s="1147"/>
      <c r="F38" s="36">
        <v>1.1200000000000001</v>
      </c>
      <c r="G38" s="37">
        <v>0.36</v>
      </c>
      <c r="H38" s="37">
        <v>0.73</v>
      </c>
      <c r="I38" s="37">
        <v>1.18</v>
      </c>
      <c r="J38" s="38">
        <v>2.0099999999999998</v>
      </c>
      <c r="K38" s="22"/>
      <c r="L38" s="22"/>
      <c r="M38" s="22"/>
      <c r="N38" s="22"/>
      <c r="O38" s="22"/>
      <c r="P38" s="22"/>
    </row>
    <row r="39" spans="1:16" ht="39" customHeight="1" x14ac:dyDescent="0.15">
      <c r="A39" s="22"/>
      <c r="B39" s="35"/>
      <c r="C39" s="1145" t="s">
        <v>583</v>
      </c>
      <c r="D39" s="1146"/>
      <c r="E39" s="1147"/>
      <c r="F39" s="36" t="s">
        <v>584</v>
      </c>
      <c r="G39" s="37">
        <v>0.33</v>
      </c>
      <c r="H39" s="37">
        <v>0.31</v>
      </c>
      <c r="I39" s="37">
        <v>0.49</v>
      </c>
      <c r="J39" s="38">
        <v>0.65</v>
      </c>
      <c r="K39" s="22"/>
      <c r="L39" s="22"/>
      <c r="M39" s="22"/>
      <c r="N39" s="22"/>
      <c r="O39" s="22"/>
      <c r="P39" s="22"/>
    </row>
    <row r="40" spans="1:16" ht="39" customHeight="1" x14ac:dyDescent="0.15">
      <c r="A40" s="22"/>
      <c r="B40" s="35"/>
      <c r="C40" s="1145" t="s">
        <v>585</v>
      </c>
      <c r="D40" s="1146"/>
      <c r="E40" s="1147"/>
      <c r="F40" s="36">
        <v>0.05</v>
      </c>
      <c r="G40" s="37">
        <v>0.12</v>
      </c>
      <c r="H40" s="37">
        <v>0.08</v>
      </c>
      <c r="I40" s="37">
        <v>0.08</v>
      </c>
      <c r="J40" s="38">
        <v>0.32</v>
      </c>
      <c r="K40" s="22"/>
      <c r="L40" s="22"/>
      <c r="M40" s="22"/>
      <c r="N40" s="22"/>
      <c r="O40" s="22"/>
      <c r="P40" s="22"/>
    </row>
    <row r="41" spans="1:16" ht="39" customHeight="1" x14ac:dyDescent="0.15">
      <c r="A41" s="22"/>
      <c r="B41" s="35"/>
      <c r="C41" s="1145" t="s">
        <v>586</v>
      </c>
      <c r="D41" s="1146"/>
      <c r="E41" s="1147"/>
      <c r="F41" s="36">
        <v>0.02</v>
      </c>
      <c r="G41" s="37">
        <v>0</v>
      </c>
      <c r="H41" s="37">
        <v>0.08</v>
      </c>
      <c r="I41" s="37">
        <v>0.57999999999999996</v>
      </c>
      <c r="J41" s="38">
        <v>0.23</v>
      </c>
      <c r="K41" s="22"/>
      <c r="L41" s="22"/>
      <c r="M41" s="22"/>
      <c r="N41" s="22"/>
      <c r="O41" s="22"/>
      <c r="P41" s="22"/>
    </row>
    <row r="42" spans="1:16" ht="39" customHeight="1" x14ac:dyDescent="0.15">
      <c r="A42" s="22"/>
      <c r="B42" s="39"/>
      <c r="C42" s="1145" t="s">
        <v>587</v>
      </c>
      <c r="D42" s="1146"/>
      <c r="E42" s="1147"/>
      <c r="F42" s="36" t="s">
        <v>531</v>
      </c>
      <c r="G42" s="37" t="s">
        <v>531</v>
      </c>
      <c r="H42" s="37" t="s">
        <v>531</v>
      </c>
      <c r="I42" s="37" t="s">
        <v>531</v>
      </c>
      <c r="J42" s="38" t="s">
        <v>531</v>
      </c>
      <c r="K42" s="22"/>
      <c r="L42" s="22"/>
      <c r="M42" s="22"/>
      <c r="N42" s="22"/>
      <c r="O42" s="22"/>
      <c r="P42" s="22"/>
    </row>
    <row r="43" spans="1:16" ht="39" customHeight="1" thickBot="1" x14ac:dyDescent="0.2">
      <c r="A43" s="22"/>
      <c r="B43" s="40"/>
      <c r="C43" s="1148" t="s">
        <v>588</v>
      </c>
      <c r="D43" s="1149"/>
      <c r="E43" s="1150"/>
      <c r="F43" s="41">
        <v>1.0900000000000001</v>
      </c>
      <c r="G43" s="42">
        <v>1.02</v>
      </c>
      <c r="H43" s="42">
        <v>1.7</v>
      </c>
      <c r="I43" s="42">
        <v>4.3499999999999996</v>
      </c>
      <c r="J43" s="43">
        <v>0.28000000000000003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eNx0sbnGWYxnqq2y1ZqSMeHzXe3sIOllxVhqrNZG1mYmrzLEui0McgadaN8Km3wppiuqCLWEyxzshyZ8DaFJA==" saltValue="XCxPQh9Koigw91Y3j20C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2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1253</v>
      </c>
      <c r="L45" s="60">
        <v>1262</v>
      </c>
      <c r="M45" s="60">
        <v>1283</v>
      </c>
      <c r="N45" s="60">
        <v>1305</v>
      </c>
      <c r="O45" s="61">
        <v>1274</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531</v>
      </c>
      <c r="L46" s="64" t="s">
        <v>531</v>
      </c>
      <c r="M46" s="64" t="s">
        <v>531</v>
      </c>
      <c r="N46" s="64" t="s">
        <v>531</v>
      </c>
      <c r="O46" s="65" t="s">
        <v>531</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531</v>
      </c>
      <c r="L47" s="64" t="s">
        <v>531</v>
      </c>
      <c r="M47" s="64" t="s">
        <v>531</v>
      </c>
      <c r="N47" s="64" t="s">
        <v>531</v>
      </c>
      <c r="O47" s="65" t="s">
        <v>531</v>
      </c>
      <c r="P47" s="48"/>
      <c r="Q47" s="48"/>
      <c r="R47" s="48"/>
      <c r="S47" s="48"/>
      <c r="T47" s="48"/>
      <c r="U47" s="48"/>
    </row>
    <row r="48" spans="1:21" ht="30.75" customHeight="1" x14ac:dyDescent="0.15">
      <c r="A48" s="48"/>
      <c r="B48" s="1155"/>
      <c r="C48" s="1156"/>
      <c r="D48" s="62"/>
      <c r="E48" s="1161" t="s">
        <v>15</v>
      </c>
      <c r="F48" s="1161"/>
      <c r="G48" s="1161"/>
      <c r="H48" s="1161"/>
      <c r="I48" s="1161"/>
      <c r="J48" s="1162"/>
      <c r="K48" s="63">
        <v>466</v>
      </c>
      <c r="L48" s="64">
        <v>470</v>
      </c>
      <c r="M48" s="64">
        <v>475</v>
      </c>
      <c r="N48" s="64">
        <v>499</v>
      </c>
      <c r="O48" s="65">
        <v>439</v>
      </c>
      <c r="P48" s="48"/>
      <c r="Q48" s="48"/>
      <c r="R48" s="48"/>
      <c r="S48" s="48"/>
      <c r="T48" s="48"/>
      <c r="U48" s="48"/>
    </row>
    <row r="49" spans="1:21" ht="30.75" customHeight="1" x14ac:dyDescent="0.15">
      <c r="A49" s="48"/>
      <c r="B49" s="1155"/>
      <c r="C49" s="1156"/>
      <c r="D49" s="62"/>
      <c r="E49" s="1161" t="s">
        <v>16</v>
      </c>
      <c r="F49" s="1161"/>
      <c r="G49" s="1161"/>
      <c r="H49" s="1161"/>
      <c r="I49" s="1161"/>
      <c r="J49" s="1162"/>
      <c r="K49" s="63">
        <v>208</v>
      </c>
      <c r="L49" s="64">
        <v>219</v>
      </c>
      <c r="M49" s="64">
        <v>207</v>
      </c>
      <c r="N49" s="64">
        <v>210</v>
      </c>
      <c r="O49" s="65">
        <v>216</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531</v>
      </c>
      <c r="L50" s="64" t="s">
        <v>531</v>
      </c>
      <c r="M50" s="64" t="s">
        <v>531</v>
      </c>
      <c r="N50" s="64" t="s">
        <v>531</v>
      </c>
      <c r="O50" s="65" t="s">
        <v>531</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t="s">
        <v>531</v>
      </c>
      <c r="O51" s="65" t="s">
        <v>531</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1190</v>
      </c>
      <c r="L52" s="64">
        <v>1187</v>
      </c>
      <c r="M52" s="64">
        <v>1207</v>
      </c>
      <c r="N52" s="64">
        <v>1268</v>
      </c>
      <c r="O52" s="65">
        <v>1198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737</v>
      </c>
      <c r="L53" s="69">
        <v>764</v>
      </c>
      <c r="M53" s="69">
        <v>758</v>
      </c>
      <c r="N53" s="69">
        <v>746</v>
      </c>
      <c r="O53" s="70">
        <v>731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589</v>
      </c>
      <c r="P56" s="48"/>
      <c r="Q56" s="48"/>
      <c r="R56" s="48"/>
      <c r="S56" s="48"/>
      <c r="T56" s="48"/>
      <c r="U56" s="48"/>
    </row>
    <row r="57" spans="1:21" ht="31.5" customHeight="1" thickBot="1" x14ac:dyDescent="0.2">
      <c r="A57" s="48"/>
      <c r="B57" s="76"/>
      <c r="C57" s="77"/>
      <c r="D57" s="77"/>
      <c r="E57" s="78"/>
      <c r="F57" s="78"/>
      <c r="G57" s="78"/>
      <c r="H57" s="78"/>
      <c r="I57" s="78"/>
      <c r="J57" s="79" t="s">
        <v>2</v>
      </c>
      <c r="K57" s="80" t="s">
        <v>590</v>
      </c>
      <c r="L57" s="81" t="s">
        <v>591</v>
      </c>
      <c r="M57" s="81" t="s">
        <v>592</v>
      </c>
      <c r="N57" s="81" t="s">
        <v>593</v>
      </c>
      <c r="O57" s="82" t="s">
        <v>594</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psLLoVbf17toz7Yc8vnkFuKj5PkF1R8CXvomT4HujZQExI3PmvFAgeFycJ0POuAoSosILSq2s7CNlSCOifvxQ==" saltValue="7//rOWFSx6qUYd3M65EPV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6"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572</v>
      </c>
      <c r="J40" s="103" t="s">
        <v>573</v>
      </c>
      <c r="K40" s="103" t="s">
        <v>574</v>
      </c>
      <c r="L40" s="103" t="s">
        <v>575</v>
      </c>
      <c r="M40" s="104" t="s">
        <v>576</v>
      </c>
    </row>
    <row r="41" spans="2:13" ht="27.75" customHeight="1" x14ac:dyDescent="0.15">
      <c r="B41" s="1184" t="s">
        <v>32</v>
      </c>
      <c r="C41" s="1185"/>
      <c r="D41" s="105"/>
      <c r="E41" s="1190" t="s">
        <v>33</v>
      </c>
      <c r="F41" s="1190"/>
      <c r="G41" s="1190"/>
      <c r="H41" s="1191"/>
      <c r="I41" s="355">
        <v>11429</v>
      </c>
      <c r="J41" s="356">
        <v>10735</v>
      </c>
      <c r="K41" s="356">
        <v>10354</v>
      </c>
      <c r="L41" s="356">
        <v>10067</v>
      </c>
      <c r="M41" s="357">
        <v>9531</v>
      </c>
    </row>
    <row r="42" spans="2:13" ht="27.75" customHeight="1" x14ac:dyDescent="0.15">
      <c r="B42" s="1186"/>
      <c r="C42" s="1187"/>
      <c r="D42" s="106"/>
      <c r="E42" s="1192" t="s">
        <v>34</v>
      </c>
      <c r="F42" s="1192"/>
      <c r="G42" s="1192"/>
      <c r="H42" s="1193"/>
      <c r="I42" s="358">
        <v>70</v>
      </c>
      <c r="J42" s="359">
        <v>35</v>
      </c>
      <c r="K42" s="359" t="s">
        <v>531</v>
      </c>
      <c r="L42" s="359" t="s">
        <v>531</v>
      </c>
      <c r="M42" s="360" t="s">
        <v>531</v>
      </c>
    </row>
    <row r="43" spans="2:13" ht="27.75" customHeight="1" x14ac:dyDescent="0.15">
      <c r="B43" s="1186"/>
      <c r="C43" s="1187"/>
      <c r="D43" s="106"/>
      <c r="E43" s="1192" t="s">
        <v>35</v>
      </c>
      <c r="F43" s="1192"/>
      <c r="G43" s="1192"/>
      <c r="H43" s="1193"/>
      <c r="I43" s="358">
        <v>3855</v>
      </c>
      <c r="J43" s="359">
        <v>3301</v>
      </c>
      <c r="K43" s="359">
        <v>2959</v>
      </c>
      <c r="L43" s="359">
        <v>2615</v>
      </c>
      <c r="M43" s="360">
        <v>2247</v>
      </c>
    </row>
    <row r="44" spans="2:13" ht="27.75" customHeight="1" x14ac:dyDescent="0.15">
      <c r="B44" s="1186"/>
      <c r="C44" s="1187"/>
      <c r="D44" s="106"/>
      <c r="E44" s="1192" t="s">
        <v>36</v>
      </c>
      <c r="F44" s="1192"/>
      <c r="G44" s="1192"/>
      <c r="H44" s="1193"/>
      <c r="I44" s="358">
        <v>1622</v>
      </c>
      <c r="J44" s="359">
        <v>1533</v>
      </c>
      <c r="K44" s="359">
        <v>1457</v>
      </c>
      <c r="L44" s="359">
        <v>1626</v>
      </c>
      <c r="M44" s="360">
        <v>2332</v>
      </c>
    </row>
    <row r="45" spans="2:13" ht="27.75" customHeight="1" x14ac:dyDescent="0.15">
      <c r="B45" s="1186"/>
      <c r="C45" s="1187"/>
      <c r="D45" s="106"/>
      <c r="E45" s="1192" t="s">
        <v>37</v>
      </c>
      <c r="F45" s="1192"/>
      <c r="G45" s="1192"/>
      <c r="H45" s="1193"/>
      <c r="I45" s="358">
        <v>1509</v>
      </c>
      <c r="J45" s="359">
        <v>1811</v>
      </c>
      <c r="K45" s="359">
        <v>1923</v>
      </c>
      <c r="L45" s="359">
        <v>1926</v>
      </c>
      <c r="M45" s="360">
        <v>1883</v>
      </c>
    </row>
    <row r="46" spans="2:13" ht="27.75" customHeight="1" x14ac:dyDescent="0.15">
      <c r="B46" s="1186"/>
      <c r="C46" s="1187"/>
      <c r="D46" s="107"/>
      <c r="E46" s="1192" t="s">
        <v>38</v>
      </c>
      <c r="F46" s="1192"/>
      <c r="G46" s="1192"/>
      <c r="H46" s="1193"/>
      <c r="I46" s="358">
        <v>3</v>
      </c>
      <c r="J46" s="359">
        <v>5</v>
      </c>
      <c r="K46" s="359">
        <v>4</v>
      </c>
      <c r="L46" s="359">
        <v>4</v>
      </c>
      <c r="M46" s="360">
        <v>3</v>
      </c>
    </row>
    <row r="47" spans="2:13" ht="27.75" customHeight="1" x14ac:dyDescent="0.15">
      <c r="B47" s="1186"/>
      <c r="C47" s="1187"/>
      <c r="D47" s="108"/>
      <c r="E47" s="1194" t="s">
        <v>39</v>
      </c>
      <c r="F47" s="1195"/>
      <c r="G47" s="1195"/>
      <c r="H47" s="1196"/>
      <c r="I47" s="358" t="s">
        <v>531</v>
      </c>
      <c r="J47" s="359" t="s">
        <v>531</v>
      </c>
      <c r="K47" s="359" t="s">
        <v>531</v>
      </c>
      <c r="L47" s="359" t="s">
        <v>531</v>
      </c>
      <c r="M47" s="360" t="s">
        <v>531</v>
      </c>
    </row>
    <row r="48" spans="2:13" ht="27.75" customHeight="1" x14ac:dyDescent="0.15">
      <c r="B48" s="1186"/>
      <c r="C48" s="1187"/>
      <c r="D48" s="106"/>
      <c r="E48" s="1192" t="s">
        <v>40</v>
      </c>
      <c r="F48" s="1192"/>
      <c r="G48" s="1192"/>
      <c r="H48" s="1193"/>
      <c r="I48" s="358" t="s">
        <v>531</v>
      </c>
      <c r="J48" s="359" t="s">
        <v>531</v>
      </c>
      <c r="K48" s="359" t="s">
        <v>531</v>
      </c>
      <c r="L48" s="359" t="s">
        <v>531</v>
      </c>
      <c r="M48" s="360" t="s">
        <v>531</v>
      </c>
    </row>
    <row r="49" spans="2:13" ht="27.75" customHeight="1" x14ac:dyDescent="0.15">
      <c r="B49" s="1188"/>
      <c r="C49" s="1189"/>
      <c r="D49" s="106"/>
      <c r="E49" s="1192" t="s">
        <v>41</v>
      </c>
      <c r="F49" s="1192"/>
      <c r="G49" s="1192"/>
      <c r="H49" s="1193"/>
      <c r="I49" s="358">
        <v>95</v>
      </c>
      <c r="J49" s="359">
        <v>121</v>
      </c>
      <c r="K49" s="359" t="s">
        <v>531</v>
      </c>
      <c r="L49" s="359" t="s">
        <v>531</v>
      </c>
      <c r="M49" s="360" t="s">
        <v>531</v>
      </c>
    </row>
    <row r="50" spans="2:13" ht="27.75" customHeight="1" x14ac:dyDescent="0.15">
      <c r="B50" s="1197" t="s">
        <v>42</v>
      </c>
      <c r="C50" s="1198"/>
      <c r="D50" s="109"/>
      <c r="E50" s="1192" t="s">
        <v>43</v>
      </c>
      <c r="F50" s="1192"/>
      <c r="G50" s="1192"/>
      <c r="H50" s="1193"/>
      <c r="I50" s="358">
        <v>1839</v>
      </c>
      <c r="J50" s="359">
        <v>2015</v>
      </c>
      <c r="K50" s="359">
        <v>2115</v>
      </c>
      <c r="L50" s="359">
        <v>2493</v>
      </c>
      <c r="M50" s="360">
        <v>3634</v>
      </c>
    </row>
    <row r="51" spans="2:13" ht="27.75" customHeight="1" x14ac:dyDescent="0.15">
      <c r="B51" s="1186"/>
      <c r="C51" s="1187"/>
      <c r="D51" s="106"/>
      <c r="E51" s="1192" t="s">
        <v>44</v>
      </c>
      <c r="F51" s="1192"/>
      <c r="G51" s="1192"/>
      <c r="H51" s="1193"/>
      <c r="I51" s="358">
        <v>299</v>
      </c>
      <c r="J51" s="359">
        <v>272</v>
      </c>
      <c r="K51" s="359">
        <v>244</v>
      </c>
      <c r="L51" s="359">
        <v>224</v>
      </c>
      <c r="M51" s="360">
        <v>114</v>
      </c>
    </row>
    <row r="52" spans="2:13" ht="27.75" customHeight="1" x14ac:dyDescent="0.15">
      <c r="B52" s="1188"/>
      <c r="C52" s="1189"/>
      <c r="D52" s="106"/>
      <c r="E52" s="1192" t="s">
        <v>45</v>
      </c>
      <c r="F52" s="1192"/>
      <c r="G52" s="1192"/>
      <c r="H52" s="1193"/>
      <c r="I52" s="358">
        <v>11065</v>
      </c>
      <c r="J52" s="359">
        <v>10517</v>
      </c>
      <c r="K52" s="359">
        <v>10139</v>
      </c>
      <c r="L52" s="359">
        <v>9396</v>
      </c>
      <c r="M52" s="360">
        <v>9039</v>
      </c>
    </row>
    <row r="53" spans="2:13" ht="27.75" customHeight="1" thickBot="1" x14ac:dyDescent="0.2">
      <c r="B53" s="1199" t="s">
        <v>46</v>
      </c>
      <c r="C53" s="1200"/>
      <c r="D53" s="110"/>
      <c r="E53" s="1201" t="s">
        <v>47</v>
      </c>
      <c r="F53" s="1201"/>
      <c r="G53" s="1201"/>
      <c r="H53" s="1202"/>
      <c r="I53" s="361">
        <v>5381</v>
      </c>
      <c r="J53" s="362">
        <v>4737</v>
      </c>
      <c r="K53" s="362">
        <v>4200</v>
      </c>
      <c r="L53" s="362">
        <v>4126</v>
      </c>
      <c r="M53" s="363">
        <v>3208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6veFHztq+M+DRqOYWtPy2SiLD8LzykL/SODhAgufG67jdwCZ+TfiDDxF8nlkqhzwG12qRzdTDZd9C0hYinNTyQ==" saltValue="kwTHNpXKy/AM1VZLN4Zl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1"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11" t="s">
        <v>50</v>
      </c>
      <c r="D55" s="1211"/>
      <c r="E55" s="1212"/>
      <c r="F55" s="122">
        <v>1074</v>
      </c>
      <c r="G55" s="122">
        <v>1349</v>
      </c>
      <c r="H55" s="123">
        <v>1817</v>
      </c>
    </row>
    <row r="56" spans="2:8" ht="52.5" customHeight="1" x14ac:dyDescent="0.15">
      <c r="B56" s="124"/>
      <c r="C56" s="1213" t="s">
        <v>51</v>
      </c>
      <c r="D56" s="1213"/>
      <c r="E56" s="1214"/>
      <c r="F56" s="125">
        <v>52</v>
      </c>
      <c r="G56" s="125">
        <v>124</v>
      </c>
      <c r="H56" s="126">
        <v>52</v>
      </c>
    </row>
    <row r="57" spans="2:8" ht="53.25" customHeight="1" x14ac:dyDescent="0.15">
      <c r="B57" s="124"/>
      <c r="C57" s="1215" t="s">
        <v>52</v>
      </c>
      <c r="D57" s="1215"/>
      <c r="E57" s="1216"/>
      <c r="F57" s="127">
        <v>791</v>
      </c>
      <c r="G57" s="127">
        <v>1284</v>
      </c>
      <c r="H57" s="128">
        <v>1417</v>
      </c>
    </row>
    <row r="58" spans="2:8" ht="45.75" customHeight="1" x14ac:dyDescent="0.15">
      <c r="B58" s="129"/>
      <c r="C58" s="1203" t="s">
        <v>614</v>
      </c>
      <c r="D58" s="1204"/>
      <c r="E58" s="1205"/>
      <c r="F58" s="130" t="s">
        <v>619</v>
      </c>
      <c r="G58" s="130">
        <v>464</v>
      </c>
      <c r="H58" s="131">
        <v>465</v>
      </c>
    </row>
    <row r="59" spans="2:8" ht="45.75" customHeight="1" x14ac:dyDescent="0.15">
      <c r="B59" s="129"/>
      <c r="C59" s="1203" t="s">
        <v>615</v>
      </c>
      <c r="D59" s="1204"/>
      <c r="E59" s="1205"/>
      <c r="F59" s="130">
        <v>187</v>
      </c>
      <c r="G59" s="130">
        <v>230</v>
      </c>
      <c r="H59" s="131">
        <v>344</v>
      </c>
    </row>
    <row r="60" spans="2:8" ht="45.75" customHeight="1" x14ac:dyDescent="0.15">
      <c r="B60" s="129"/>
      <c r="C60" s="1203" t="s">
        <v>616</v>
      </c>
      <c r="D60" s="1204"/>
      <c r="E60" s="1205"/>
      <c r="F60" s="130">
        <v>41</v>
      </c>
      <c r="G60" s="130">
        <v>52</v>
      </c>
      <c r="H60" s="131">
        <v>69</v>
      </c>
    </row>
    <row r="61" spans="2:8" ht="45.75" customHeight="1" x14ac:dyDescent="0.15">
      <c r="B61" s="129"/>
      <c r="C61" s="1203" t="s">
        <v>617</v>
      </c>
      <c r="D61" s="1204"/>
      <c r="E61" s="1205"/>
      <c r="F61" s="130">
        <v>159</v>
      </c>
      <c r="G61" s="130">
        <v>82</v>
      </c>
      <c r="H61" s="131">
        <v>67</v>
      </c>
    </row>
    <row r="62" spans="2:8" ht="45.75" customHeight="1" thickBot="1" x14ac:dyDescent="0.2">
      <c r="B62" s="132"/>
      <c r="C62" s="1206" t="s">
        <v>618</v>
      </c>
      <c r="D62" s="1207"/>
      <c r="E62" s="1208"/>
      <c r="F62" s="133">
        <v>61</v>
      </c>
      <c r="G62" s="133">
        <v>68</v>
      </c>
      <c r="H62" s="134">
        <v>66</v>
      </c>
    </row>
    <row r="63" spans="2:8" ht="52.5" customHeight="1" thickBot="1" x14ac:dyDescent="0.2">
      <c r="B63" s="135"/>
      <c r="C63" s="1209" t="s">
        <v>53</v>
      </c>
      <c r="D63" s="1209"/>
      <c r="E63" s="1210"/>
      <c r="F63" s="136">
        <v>1916</v>
      </c>
      <c r="G63" s="136">
        <v>2758</v>
      </c>
      <c r="H63" s="137">
        <v>3285</v>
      </c>
    </row>
    <row r="64" spans="2:8" x14ac:dyDescent="0.15"/>
  </sheetData>
  <sheetProtection algorithmName="SHA-512" hashValue="R51zPSi99mWG1ILIVrvUgDyuphiCH6Lj6GKWqzc8DtVH+kx94B0HEm9+nYQ/ayaatw8sKNjRM/LZ77t6hKGMDw==" saltValue="tOLaZ1BjgEn96I7elS6W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569</v>
      </c>
      <c r="G2" s="151"/>
      <c r="H2" s="152"/>
    </row>
    <row r="3" spans="1:8" x14ac:dyDescent="0.15">
      <c r="A3" s="148" t="s">
        <v>562</v>
      </c>
      <c r="B3" s="153"/>
      <c r="C3" s="154"/>
      <c r="D3" s="155">
        <v>69496</v>
      </c>
      <c r="E3" s="156"/>
      <c r="F3" s="157">
        <v>73475</v>
      </c>
      <c r="G3" s="158"/>
      <c r="H3" s="159"/>
    </row>
    <row r="4" spans="1:8" x14ac:dyDescent="0.15">
      <c r="A4" s="160"/>
      <c r="B4" s="161"/>
      <c r="C4" s="162"/>
      <c r="D4" s="163">
        <v>20381</v>
      </c>
      <c r="E4" s="164"/>
      <c r="F4" s="165">
        <v>43072</v>
      </c>
      <c r="G4" s="166"/>
      <c r="H4" s="167"/>
    </row>
    <row r="5" spans="1:8" x14ac:dyDescent="0.15">
      <c r="A5" s="148" t="s">
        <v>564</v>
      </c>
      <c r="B5" s="153"/>
      <c r="C5" s="154"/>
      <c r="D5" s="155">
        <v>69380</v>
      </c>
      <c r="E5" s="156"/>
      <c r="F5" s="157">
        <v>87464</v>
      </c>
      <c r="G5" s="158"/>
      <c r="H5" s="159"/>
    </row>
    <row r="6" spans="1:8" x14ac:dyDescent="0.15">
      <c r="A6" s="160"/>
      <c r="B6" s="161"/>
      <c r="C6" s="162"/>
      <c r="D6" s="163">
        <v>24895</v>
      </c>
      <c r="E6" s="164"/>
      <c r="F6" s="165">
        <v>47479</v>
      </c>
      <c r="G6" s="166"/>
      <c r="H6" s="167"/>
    </row>
    <row r="7" spans="1:8" x14ac:dyDescent="0.15">
      <c r="A7" s="148" t="s">
        <v>565</v>
      </c>
      <c r="B7" s="153"/>
      <c r="C7" s="154"/>
      <c r="D7" s="155">
        <v>101109</v>
      </c>
      <c r="E7" s="156"/>
      <c r="F7" s="157">
        <v>117234</v>
      </c>
      <c r="G7" s="158"/>
      <c r="H7" s="159"/>
    </row>
    <row r="8" spans="1:8" x14ac:dyDescent="0.15">
      <c r="A8" s="160"/>
      <c r="B8" s="161"/>
      <c r="C8" s="162"/>
      <c r="D8" s="163">
        <v>30642</v>
      </c>
      <c r="E8" s="164"/>
      <c r="F8" s="165">
        <v>59796</v>
      </c>
      <c r="G8" s="166"/>
      <c r="H8" s="167"/>
    </row>
    <row r="9" spans="1:8" x14ac:dyDescent="0.15">
      <c r="A9" s="148" t="s">
        <v>566</v>
      </c>
      <c r="B9" s="153"/>
      <c r="C9" s="154"/>
      <c r="D9" s="155">
        <v>128910</v>
      </c>
      <c r="E9" s="156"/>
      <c r="F9" s="157">
        <v>97758</v>
      </c>
      <c r="G9" s="158"/>
      <c r="H9" s="159"/>
    </row>
    <row r="10" spans="1:8" x14ac:dyDescent="0.15">
      <c r="A10" s="160"/>
      <c r="B10" s="161"/>
      <c r="C10" s="162"/>
      <c r="D10" s="163">
        <v>19807</v>
      </c>
      <c r="E10" s="164"/>
      <c r="F10" s="165">
        <v>45946</v>
      </c>
      <c r="G10" s="166"/>
      <c r="H10" s="167"/>
    </row>
    <row r="11" spans="1:8" x14ac:dyDescent="0.15">
      <c r="A11" s="148" t="s">
        <v>567</v>
      </c>
      <c r="B11" s="153"/>
      <c r="C11" s="154"/>
      <c r="D11" s="155">
        <v>92444</v>
      </c>
      <c r="E11" s="156"/>
      <c r="F11" s="157">
        <v>91338</v>
      </c>
      <c r="G11" s="158"/>
      <c r="H11" s="159"/>
    </row>
    <row r="12" spans="1:8" x14ac:dyDescent="0.15">
      <c r="A12" s="160"/>
      <c r="B12" s="161"/>
      <c r="C12" s="168"/>
      <c r="D12" s="163">
        <v>56031</v>
      </c>
      <c r="E12" s="164"/>
      <c r="F12" s="165">
        <v>43989</v>
      </c>
      <c r="G12" s="166"/>
      <c r="H12" s="167"/>
    </row>
    <row r="13" spans="1:8" x14ac:dyDescent="0.15">
      <c r="A13" s="148"/>
      <c r="B13" s="153"/>
      <c r="C13" s="169"/>
      <c r="D13" s="170">
        <v>92268</v>
      </c>
      <c r="E13" s="171"/>
      <c r="F13" s="172">
        <v>93454</v>
      </c>
      <c r="G13" s="173"/>
      <c r="H13" s="159"/>
    </row>
    <row r="14" spans="1:8" x14ac:dyDescent="0.15">
      <c r="A14" s="160"/>
      <c r="B14" s="161"/>
      <c r="C14" s="162"/>
      <c r="D14" s="163">
        <v>30351</v>
      </c>
      <c r="E14" s="164"/>
      <c r="F14" s="165">
        <v>48056</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9.11</v>
      </c>
      <c r="C19" s="174">
        <f>ROUND(VALUE(SUBSTITUTE(実質収支比率等に係る経年分析!G$48,"▲","-")),2)</f>
        <v>8.7899999999999991</v>
      </c>
      <c r="D19" s="174">
        <f>ROUND(VALUE(SUBSTITUTE(実質収支比率等に係る経年分析!H$48,"▲","-")),2)</f>
        <v>8.8000000000000007</v>
      </c>
      <c r="E19" s="174">
        <f>ROUND(VALUE(SUBSTITUTE(実質収支比率等に係る経年分析!I$48,"▲","-")),2)</f>
        <v>14.28</v>
      </c>
      <c r="F19" s="174">
        <f>ROUND(VALUE(SUBSTITUTE(実質収支比率等に係る経年分析!J$48,"▲","-")),2)</f>
        <v>15.17</v>
      </c>
    </row>
    <row r="20" spans="1:11" x14ac:dyDescent="0.15">
      <c r="A20" s="174" t="s">
        <v>57</v>
      </c>
      <c r="B20" s="174">
        <f>ROUND(VALUE(SUBSTITUTE(実質収支比率等に係る経年分析!F$47,"▲","-")),2)</f>
        <v>15.99</v>
      </c>
      <c r="C20" s="174">
        <f>ROUND(VALUE(SUBSTITUTE(実質収支比率等に係る経年分析!G$47,"▲","-")),2)</f>
        <v>15.5</v>
      </c>
      <c r="D20" s="174">
        <f>ROUND(VALUE(SUBSTITUTE(実質収支比率等に係る経年分析!H$47,"▲","-")),2)</f>
        <v>17.059999999999999</v>
      </c>
      <c r="E20" s="174">
        <f>ROUND(VALUE(SUBSTITUTE(実質収支比率等に係る経年分析!I$47,"▲","-")),2)</f>
        <v>20.54</v>
      </c>
      <c r="F20" s="174">
        <f>ROUND(VALUE(SUBSTITUTE(実質収支比率等に係る経年分析!J$47,"▲","-")),2)</f>
        <v>28.36</v>
      </c>
    </row>
    <row r="21" spans="1:11" x14ac:dyDescent="0.15">
      <c r="A21" s="174" t="s">
        <v>58</v>
      </c>
      <c r="B21" s="174">
        <f>IF(ISNUMBER(VALUE(SUBSTITUTE(実質収支比率等に係る経年分析!F$49,"▲","-"))),ROUND(VALUE(SUBSTITUTE(実質収支比率等に係る経年分析!F$49,"▲","-")),2),NA())</f>
        <v>3.61</v>
      </c>
      <c r="C21" s="174">
        <f>IF(ISNUMBER(VALUE(SUBSTITUTE(実質収支比率等に係る経年分析!G$49,"▲","-"))),ROUND(VALUE(SUBSTITUTE(実質収支比率等に係る経年分析!G$49,"▲","-")),2),NA())</f>
        <v>-0.4</v>
      </c>
      <c r="D21" s="174">
        <f>IF(ISNUMBER(VALUE(SUBSTITUTE(実質収支比率等に係る経年分析!H$49,"▲","-"))),ROUND(VALUE(SUBSTITUTE(実質収支比率等に係る経年分析!H$49,"▲","-")),2),NA())</f>
        <v>2.7</v>
      </c>
      <c r="E21" s="174">
        <f>IF(ISNUMBER(VALUE(SUBSTITUTE(実質収支比率等に係る経年分析!I$49,"▲","-"))),ROUND(VALUE(SUBSTITUTE(実質収支比率等に係る経年分析!I$49,"▲","-")),2),NA())</f>
        <v>10.039999999999999</v>
      </c>
      <c r="F21" s="174">
        <f>IF(ISNUMBER(VALUE(SUBSTITUTE(実質収支比率等に係る経年分析!J$49,"▲","-"))),ROUND(VALUE(SUBSTITUTE(実質収支比率等に係る経年分析!J$49,"▲","-")),2),NA())</f>
        <v>7.83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1.0900000000000001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1.7</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4.3499999999999996</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0.28000000000000003</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農業集落排水処理事業特別会計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0.08</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0.57999999999999996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0.23</v>
      </c>
    </row>
    <row r="30" spans="1:11" x14ac:dyDescent="0.15">
      <c r="A30" s="175" t="str">
        <f>IF(連結実質赤字比率に係る赤字・黒字の構成分析!C$40="",NA(),連結実質赤字比率に係る赤字・黒字の構成分析!C$40)</f>
        <v>直営診療所特別会計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0.32</v>
      </c>
    </row>
    <row r="31" spans="1:11" x14ac:dyDescent="0.15">
      <c r="A31" s="175" t="str">
        <f>IF(連結実質赤字比率に係る赤字・黒字の構成分析!C$39="",NA(),連結実質赤字比率に係る赤字・黒字の構成分析!C$39)</f>
        <v>国民健康保険上中診療所事業会計</v>
      </c>
      <c r="B31" s="175">
        <f>IF(ROUND(VALUE(SUBSTITUTE(連結実質赤字比率に係る赤字・黒字の構成分析!F$39,"▲", "-")), 2) &lt; 0, ABS(ROUND(VALUE(SUBSTITUTE(連結実質赤字比率に係る赤字・黒字の構成分析!F$39,"▲", "-")), 2)), NA())</f>
        <v>0.28999999999999998</v>
      </c>
      <c r="C31" s="175" t="e">
        <f>IF(ROUND(VALUE(SUBSTITUTE(連結実質赤字比率に係る赤字・黒字の構成分析!F$39,"▲", "-")), 2) &gt;= 0, ABS(ROUND(VALUE(SUBSTITUTE(連結実質赤字比率に係る赤字・黒字の構成分析!F$39,"▲", "-")), 2)), NA())</f>
        <v>#N/A</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0.65</v>
      </c>
    </row>
    <row r="32" spans="1:11" x14ac:dyDescent="0.15">
      <c r="A32" s="175" t="str">
        <f>IF(連結実質赤字比率に係る赤字・黒字の構成分析!C$38="",NA(),連結実質赤字比率に係る赤字・黒字の構成分析!C$38)</f>
        <v>介護保険特別会計（事業勘定）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1.1200000000000001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2.0099999999999998</v>
      </c>
    </row>
    <row r="33" spans="1:16" x14ac:dyDescent="0.15">
      <c r="A33" s="175" t="str">
        <f>IF(連結実質赤字比率に係る赤字・黒字の構成分析!C$37="",NA(),連結実質赤字比率に係る赤字・黒字の構成分析!C$37)</f>
        <v>公共下水道事業特別会計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2.71</v>
      </c>
    </row>
    <row r="34" spans="1:16" x14ac:dyDescent="0.15">
      <c r="A34" s="175" t="str">
        <f>IF(連結実質赤字比率に係る赤字・黒字の構成分析!C$36="",NA(),連結実質赤字比率に係る赤字・黒字の構成分析!C$36)</f>
        <v>工業用水道事業会計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4.08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4.05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3.87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3.76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3.88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8.9700000000000006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8.64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8.0500000000000007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14.21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14.96</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12.82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12.69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11.93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17.04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1190</v>
      </c>
      <c r="E42" s="176"/>
      <c r="F42" s="176"/>
      <c r="G42" s="176">
        <f>'実質公債費比率（分子）の構造'!L$52</f>
        <v>1187</v>
      </c>
      <c r="H42" s="176"/>
      <c r="I42" s="176"/>
      <c r="J42" s="176">
        <f>'実質公債費比率（分子）の構造'!M$52</f>
        <v>1207</v>
      </c>
      <c r="K42" s="176"/>
      <c r="L42" s="176"/>
      <c r="M42" s="176">
        <f>'実質公債費比率（分子）の構造'!N$52</f>
        <v>1268</v>
      </c>
      <c r="N42" s="176"/>
      <c r="O42" s="176"/>
      <c r="P42" s="176">
        <f>'実質公債費比率（分子）の構造'!O$52</f>
        <v>1198</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208</v>
      </c>
      <c r="C45" s="176"/>
      <c r="D45" s="176"/>
      <c r="E45" s="176">
        <f>'実質公債費比率（分子）の構造'!L$49</f>
        <v>219</v>
      </c>
      <c r="F45" s="176"/>
      <c r="G45" s="176"/>
      <c r="H45" s="176">
        <f>'実質公債費比率（分子）の構造'!M$49</f>
        <v>207</v>
      </c>
      <c r="I45" s="176"/>
      <c r="J45" s="176"/>
      <c r="K45" s="176">
        <f>'実質公債費比率（分子）の構造'!N$49</f>
        <v>210</v>
      </c>
      <c r="L45" s="176"/>
      <c r="M45" s="176"/>
      <c r="N45" s="176">
        <f>'実質公債費比率（分子）の構造'!O$49</f>
        <v>216</v>
      </c>
      <c r="O45" s="176"/>
      <c r="P45" s="176"/>
    </row>
    <row r="46" spans="1:16" x14ac:dyDescent="0.15">
      <c r="A46" s="176" t="s">
        <v>69</v>
      </c>
      <c r="B46" s="176">
        <f>'実質公債費比率（分子）の構造'!K$48</f>
        <v>466</v>
      </c>
      <c r="C46" s="176"/>
      <c r="D46" s="176"/>
      <c r="E46" s="176">
        <f>'実質公債費比率（分子）の構造'!L$48</f>
        <v>470</v>
      </c>
      <c r="F46" s="176"/>
      <c r="G46" s="176"/>
      <c r="H46" s="176">
        <f>'実質公債費比率（分子）の構造'!M$48</f>
        <v>475</v>
      </c>
      <c r="I46" s="176"/>
      <c r="J46" s="176"/>
      <c r="K46" s="176">
        <f>'実質公債費比率（分子）の構造'!N$48</f>
        <v>499</v>
      </c>
      <c r="L46" s="176"/>
      <c r="M46" s="176"/>
      <c r="N46" s="176">
        <f>'実質公債費比率（分子）の構造'!O$48</f>
        <v>439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1253</v>
      </c>
      <c r="C49" s="176"/>
      <c r="D49" s="176"/>
      <c r="E49" s="176">
        <f>'実質公債費比率（分子）の構造'!L$45</f>
        <v>1262</v>
      </c>
      <c r="F49" s="176"/>
      <c r="G49" s="176"/>
      <c r="H49" s="176">
        <f>'実質公債費比率（分子）の構造'!M$45</f>
        <v>1283</v>
      </c>
      <c r="I49" s="176"/>
      <c r="J49" s="176"/>
      <c r="K49" s="176">
        <f>'実質公債費比率（分子）の構造'!N$45</f>
        <v>1305</v>
      </c>
      <c r="L49" s="176"/>
      <c r="M49" s="176"/>
      <c r="N49" s="176">
        <f>'実質公債費比率（分子）の構造'!O$45</f>
        <v>1274</v>
      </c>
      <c r="O49" s="176"/>
      <c r="P49" s="176"/>
    </row>
    <row r="50" spans="1:16" x14ac:dyDescent="0.15">
      <c r="A50" s="176" t="s">
        <v>73</v>
      </c>
      <c r="B50" s="176" t="e">
        <f>NA()</f>
        <v>#N/A</v>
      </c>
      <c r="C50" s="176">
        <f>IF(ISNUMBER('実質公債費比率（分子）の構造'!K$53),'実質公債費比率（分子）の構造'!K$53,NA())</f>
        <v>737</v>
      </c>
      <c r="D50" s="176" t="e">
        <f>NA()</f>
        <v>#N/A</v>
      </c>
      <c r="E50" s="176" t="e">
        <f>NA()</f>
        <v>#N/A</v>
      </c>
      <c r="F50" s="176">
        <f>IF(ISNUMBER('実質公債費比率（分子）の構造'!L$53),'実質公債費比率（分子）の構造'!L$53,NA())</f>
        <v>764</v>
      </c>
      <c r="G50" s="176" t="e">
        <f>NA()</f>
        <v>#N/A</v>
      </c>
      <c r="H50" s="176" t="e">
        <f>NA()</f>
        <v>#N/A</v>
      </c>
      <c r="I50" s="176">
        <f>IF(ISNUMBER('実質公債費比率（分子）の構造'!M$53),'実質公債費比率（分子）の構造'!M$53,NA())</f>
        <v>758</v>
      </c>
      <c r="J50" s="176" t="e">
        <f>NA()</f>
        <v>#N/A</v>
      </c>
      <c r="K50" s="176" t="e">
        <f>NA()</f>
        <v>#N/A</v>
      </c>
      <c r="L50" s="176">
        <f>IF(ISNUMBER('実質公債費比率（分子）の構造'!N$53),'実質公債費比率（分子）の構造'!N$53,NA())</f>
        <v>746</v>
      </c>
      <c r="M50" s="176" t="e">
        <f>NA()</f>
        <v>#N/A</v>
      </c>
      <c r="N50" s="176" t="e">
        <f>NA()</f>
        <v>#N/A</v>
      </c>
      <c r="O50" s="176">
        <f>IF(ISNUMBER('実質公債費比率（分子）の構造'!O$53),'実質公債費比率（分子）の構造'!O$53,NA())</f>
        <v>731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11065</v>
      </c>
      <c r="E56" s="175"/>
      <c r="F56" s="175"/>
      <c r="G56" s="175">
        <f>'将来負担比率（分子）の構造'!J$52</f>
        <v>10517</v>
      </c>
      <c r="H56" s="175"/>
      <c r="I56" s="175"/>
      <c r="J56" s="175">
        <f>'将来負担比率（分子）の構造'!K$52</f>
        <v>10139</v>
      </c>
      <c r="K56" s="175"/>
      <c r="L56" s="175"/>
      <c r="M56" s="175">
        <f>'将来負担比率（分子）の構造'!L$52</f>
        <v>9396</v>
      </c>
      <c r="N56" s="175"/>
      <c r="O56" s="175"/>
      <c r="P56" s="175">
        <f>'将来負担比率（分子）の構造'!M$52</f>
        <v>9039</v>
      </c>
    </row>
    <row r="57" spans="1:16" x14ac:dyDescent="0.15">
      <c r="A57" s="175" t="s">
        <v>44</v>
      </c>
      <c r="B57" s="175"/>
      <c r="C57" s="175"/>
      <c r="D57" s="175">
        <f>'将来負担比率（分子）の構造'!I$51</f>
        <v>299</v>
      </c>
      <c r="E57" s="175"/>
      <c r="F57" s="175"/>
      <c r="G57" s="175">
        <f>'将来負担比率（分子）の構造'!J$51</f>
        <v>272</v>
      </c>
      <c r="H57" s="175"/>
      <c r="I57" s="175"/>
      <c r="J57" s="175">
        <f>'将来負担比率（分子）の構造'!K$51</f>
        <v>244</v>
      </c>
      <c r="K57" s="175"/>
      <c r="L57" s="175"/>
      <c r="M57" s="175">
        <f>'将来負担比率（分子）の構造'!L$51</f>
        <v>224</v>
      </c>
      <c r="N57" s="175"/>
      <c r="O57" s="175"/>
      <c r="P57" s="175">
        <f>'将来負担比率（分子）の構造'!M$51</f>
        <v>114</v>
      </c>
    </row>
    <row r="58" spans="1:16" x14ac:dyDescent="0.15">
      <c r="A58" s="175" t="s">
        <v>43</v>
      </c>
      <c r="B58" s="175"/>
      <c r="C58" s="175"/>
      <c r="D58" s="175">
        <f>'将来負担比率（分子）の構造'!I$50</f>
        <v>1839</v>
      </c>
      <c r="E58" s="175"/>
      <c r="F58" s="175"/>
      <c r="G58" s="175">
        <f>'将来負担比率（分子）の構造'!J$50</f>
        <v>2015</v>
      </c>
      <c r="H58" s="175"/>
      <c r="I58" s="175"/>
      <c r="J58" s="175">
        <f>'将来負担比率（分子）の構造'!K$50</f>
        <v>2115</v>
      </c>
      <c r="K58" s="175"/>
      <c r="L58" s="175"/>
      <c r="M58" s="175">
        <f>'将来負担比率（分子）の構造'!L$50</f>
        <v>2493</v>
      </c>
      <c r="N58" s="175"/>
      <c r="O58" s="175"/>
      <c r="P58" s="175">
        <f>'将来負担比率（分子）の構造'!M$50</f>
        <v>3634</v>
      </c>
    </row>
    <row r="59" spans="1:16" x14ac:dyDescent="0.15">
      <c r="A59" s="175" t="s">
        <v>41</v>
      </c>
      <c r="B59" s="175">
        <f>'将来負担比率（分子）の構造'!I$49</f>
        <v>95</v>
      </c>
      <c r="C59" s="175"/>
      <c r="D59" s="175"/>
      <c r="E59" s="175">
        <f>'将来負担比率（分子）の構造'!J$49</f>
        <v>121</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3</v>
      </c>
      <c r="C61" s="175"/>
      <c r="D61" s="175"/>
      <c r="E61" s="175">
        <f>'将来負担比率（分子）の構造'!J$46</f>
        <v>5</v>
      </c>
      <c r="F61" s="175"/>
      <c r="G61" s="175"/>
      <c r="H61" s="175">
        <f>'将来負担比率（分子）の構造'!K$46</f>
        <v>4</v>
      </c>
      <c r="I61" s="175"/>
      <c r="J61" s="175"/>
      <c r="K61" s="175">
        <f>'将来負担比率（分子）の構造'!L$46</f>
        <v>4</v>
      </c>
      <c r="L61" s="175"/>
      <c r="M61" s="175"/>
      <c r="N61" s="175">
        <f>'将来負担比率（分子）の構造'!M$46</f>
        <v>3</v>
      </c>
      <c r="O61" s="175"/>
      <c r="P61" s="175"/>
    </row>
    <row r="62" spans="1:16" x14ac:dyDescent="0.15">
      <c r="A62" s="175" t="s">
        <v>37</v>
      </c>
      <c r="B62" s="175">
        <f>'将来負担比率（分子）の構造'!I$45</f>
        <v>1509</v>
      </c>
      <c r="C62" s="175"/>
      <c r="D62" s="175"/>
      <c r="E62" s="175">
        <f>'将来負担比率（分子）の構造'!J$45</f>
        <v>1811</v>
      </c>
      <c r="F62" s="175"/>
      <c r="G62" s="175"/>
      <c r="H62" s="175">
        <f>'将来負担比率（分子）の構造'!K$45</f>
        <v>1923</v>
      </c>
      <c r="I62" s="175"/>
      <c r="J62" s="175"/>
      <c r="K62" s="175">
        <f>'将来負担比率（分子）の構造'!L$45</f>
        <v>1926</v>
      </c>
      <c r="L62" s="175"/>
      <c r="M62" s="175"/>
      <c r="N62" s="175">
        <f>'将来負担比率（分子）の構造'!M$45</f>
        <v>1883</v>
      </c>
      <c r="O62" s="175"/>
      <c r="P62" s="175"/>
    </row>
    <row r="63" spans="1:16" x14ac:dyDescent="0.15">
      <c r="A63" s="175" t="s">
        <v>36</v>
      </c>
      <c r="B63" s="175">
        <f>'将来負担比率（分子）の構造'!I$44</f>
        <v>1622</v>
      </c>
      <c r="C63" s="175"/>
      <c r="D63" s="175"/>
      <c r="E63" s="175">
        <f>'将来負担比率（分子）の構造'!J$44</f>
        <v>1533</v>
      </c>
      <c r="F63" s="175"/>
      <c r="G63" s="175"/>
      <c r="H63" s="175">
        <f>'将来負担比率（分子）の構造'!K$44</f>
        <v>1457</v>
      </c>
      <c r="I63" s="175"/>
      <c r="J63" s="175"/>
      <c r="K63" s="175">
        <f>'将来負担比率（分子）の構造'!L$44</f>
        <v>1626</v>
      </c>
      <c r="L63" s="175"/>
      <c r="M63" s="175"/>
      <c r="N63" s="175">
        <f>'将来負担比率（分子）の構造'!M$44</f>
        <v>2332</v>
      </c>
      <c r="O63" s="175"/>
      <c r="P63" s="175"/>
    </row>
    <row r="64" spans="1:16" x14ac:dyDescent="0.15">
      <c r="A64" s="175" t="s">
        <v>35</v>
      </c>
      <c r="B64" s="175">
        <f>'将来負担比率（分子）の構造'!I$43</f>
        <v>3855</v>
      </c>
      <c r="C64" s="175"/>
      <c r="D64" s="175"/>
      <c r="E64" s="175">
        <f>'将来負担比率（分子）の構造'!J$43</f>
        <v>3301</v>
      </c>
      <c r="F64" s="175"/>
      <c r="G64" s="175"/>
      <c r="H64" s="175">
        <f>'将来負担比率（分子）の構造'!K$43</f>
        <v>2959</v>
      </c>
      <c r="I64" s="175"/>
      <c r="J64" s="175"/>
      <c r="K64" s="175">
        <f>'将来負担比率（分子）の構造'!L$43</f>
        <v>2615</v>
      </c>
      <c r="L64" s="175"/>
      <c r="M64" s="175"/>
      <c r="N64" s="175">
        <f>'将来負担比率（分子）の構造'!M$43</f>
        <v>2247</v>
      </c>
      <c r="O64" s="175"/>
      <c r="P64" s="175"/>
    </row>
    <row r="65" spans="1:16" x14ac:dyDescent="0.15">
      <c r="A65" s="175" t="s">
        <v>34</v>
      </c>
      <c r="B65" s="175">
        <f>'将来負担比率（分子）の構造'!I$42</f>
        <v>70</v>
      </c>
      <c r="C65" s="175"/>
      <c r="D65" s="175"/>
      <c r="E65" s="175">
        <f>'将来負担比率（分子）の構造'!J$42</f>
        <v>35</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11429</v>
      </c>
      <c r="C66" s="175"/>
      <c r="D66" s="175"/>
      <c r="E66" s="175">
        <f>'将来負担比率（分子）の構造'!J$41</f>
        <v>10735</v>
      </c>
      <c r="F66" s="175"/>
      <c r="G66" s="175"/>
      <c r="H66" s="175">
        <f>'将来負担比率（分子）の構造'!K$41</f>
        <v>10354</v>
      </c>
      <c r="I66" s="175"/>
      <c r="J66" s="175"/>
      <c r="K66" s="175">
        <f>'将来負担比率（分子）の構造'!L$41</f>
        <v>10067</v>
      </c>
      <c r="L66" s="175"/>
      <c r="M66" s="175"/>
      <c r="N66" s="175">
        <f>'将来負担比率（分子）の構造'!M$41</f>
        <v>9531</v>
      </c>
      <c r="O66" s="175"/>
      <c r="P66" s="175"/>
    </row>
    <row r="67" spans="1:16" x14ac:dyDescent="0.15">
      <c r="A67" s="175" t="s">
        <v>77</v>
      </c>
      <c r="B67" s="175" t="e">
        <f>NA()</f>
        <v>#N/A</v>
      </c>
      <c r="C67" s="175">
        <f>IF(ISNUMBER('将来負担比率（分子）の構造'!I$53), IF('将来負担比率（分子）の構造'!I$53 &lt; 0, 0, '将来負担比率（分子）の構造'!I$53), NA())</f>
        <v>5381</v>
      </c>
      <c r="D67" s="175" t="e">
        <f>NA()</f>
        <v>#N/A</v>
      </c>
      <c r="E67" s="175" t="e">
        <f>NA()</f>
        <v>#N/A</v>
      </c>
      <c r="F67" s="175">
        <f>IF(ISNUMBER('将来負担比率（分子）の構造'!J$53), IF('将来負担比率（分子）の構造'!J$53 &lt; 0, 0, '将来負担比率（分子）の構造'!J$53), NA())</f>
        <v>4737</v>
      </c>
      <c r="G67" s="175" t="e">
        <f>NA()</f>
        <v>#N/A</v>
      </c>
      <c r="H67" s="175" t="e">
        <f>NA()</f>
        <v>#N/A</v>
      </c>
      <c r="I67" s="175">
        <f>IF(ISNUMBER('将来負担比率（分子）の構造'!K$53), IF('将来負担比率（分子）の構造'!K$53 &lt; 0, 0, '将来負担比率（分子）の構造'!K$53), NA())</f>
        <v>4200</v>
      </c>
      <c r="J67" s="175" t="e">
        <f>NA()</f>
        <v>#N/A</v>
      </c>
      <c r="K67" s="175" t="e">
        <f>NA()</f>
        <v>#N/A</v>
      </c>
      <c r="L67" s="175">
        <f>IF(ISNUMBER('将来負担比率（分子）の構造'!L$53), IF('将来負担比率（分子）の構造'!L$53 &lt; 0, 0, '将来負担比率（分子）の構造'!L$53), NA())</f>
        <v>4126</v>
      </c>
      <c r="M67" s="175" t="e">
        <f>NA()</f>
        <v>#N/A</v>
      </c>
      <c r="N67" s="175" t="e">
        <f>NA()</f>
        <v>#N/A</v>
      </c>
      <c r="O67" s="175">
        <f>IF(ISNUMBER('将来負担比率（分子）の構造'!M$53), IF('将来負担比率（分子）の構造'!M$53 &lt; 0, 0, '将来負担比率（分子）の構造'!M$53), NA())</f>
        <v>3208</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1074</v>
      </c>
      <c r="C72" s="179">
        <f>基金残高に係る経年分析!G55</f>
        <v>1349</v>
      </c>
      <c r="D72" s="179">
        <f>基金残高に係る経年分析!H55</f>
        <v>1817</v>
      </c>
    </row>
    <row r="73" spans="1:16" x14ac:dyDescent="0.15">
      <c r="A73" s="178" t="s">
        <v>80</v>
      </c>
      <c r="B73" s="179">
        <f>基金残高に係る経年分析!F56</f>
        <v>52</v>
      </c>
      <c r="C73" s="179">
        <f>基金残高に係る経年分析!G56</f>
        <v>124</v>
      </c>
      <c r="D73" s="179">
        <f>基金残高に係る経年分析!H56</f>
        <v>52</v>
      </c>
    </row>
    <row r="74" spans="1:16" x14ac:dyDescent="0.15">
      <c r="A74" s="178" t="s">
        <v>81</v>
      </c>
      <c r="B74" s="179">
        <f>基金残高に係る経年分析!F57</f>
        <v>791</v>
      </c>
      <c r="C74" s="179">
        <f>基金残高に係る経年分析!G57</f>
        <v>1284</v>
      </c>
      <c r="D74" s="179">
        <f>基金残高に係る経年分析!H57</f>
        <v>1417</v>
      </c>
    </row>
  </sheetData>
  <sheetProtection algorithmName="SHA-512" hashValue="UK+COW5mawgeAVVgRKuT9zgUJuU2IPQ0yABkveIJABr6da8leyjpXejhEMMAh2QhdV4+dZEJ1pZ2UtX97A8IsQ==" saltValue="+nQD5YhftIAU6KTxXy7c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1895873</v>
      </c>
      <c r="S5" s="613"/>
      <c r="T5" s="613"/>
      <c r="U5" s="613"/>
      <c r="V5" s="613"/>
      <c r="W5" s="613"/>
      <c r="X5" s="613"/>
      <c r="Y5" s="614"/>
      <c r="Z5" s="615">
        <v>15.2</v>
      </c>
      <c r="AA5" s="615"/>
      <c r="AB5" s="615"/>
      <c r="AC5" s="615"/>
      <c r="AD5" s="616">
        <v>1895873</v>
      </c>
      <c r="AE5" s="616"/>
      <c r="AF5" s="616"/>
      <c r="AG5" s="616"/>
      <c r="AH5" s="616"/>
      <c r="AI5" s="616"/>
      <c r="AJ5" s="616"/>
      <c r="AK5" s="616"/>
      <c r="AL5" s="617">
        <v>29.6</v>
      </c>
      <c r="AM5" s="618"/>
      <c r="AN5" s="618"/>
      <c r="AO5" s="619"/>
      <c r="AP5" s="609" t="s">
        <v>229</v>
      </c>
      <c r="AQ5" s="610"/>
      <c r="AR5" s="610"/>
      <c r="AS5" s="610"/>
      <c r="AT5" s="610"/>
      <c r="AU5" s="610"/>
      <c r="AV5" s="610"/>
      <c r="AW5" s="610"/>
      <c r="AX5" s="610"/>
      <c r="AY5" s="610"/>
      <c r="AZ5" s="610"/>
      <c r="BA5" s="610"/>
      <c r="BB5" s="610"/>
      <c r="BC5" s="610"/>
      <c r="BD5" s="610"/>
      <c r="BE5" s="610"/>
      <c r="BF5" s="611"/>
      <c r="BG5" s="623">
        <v>1887420</v>
      </c>
      <c r="BH5" s="624"/>
      <c r="BI5" s="624"/>
      <c r="BJ5" s="624"/>
      <c r="BK5" s="624"/>
      <c r="BL5" s="624"/>
      <c r="BM5" s="624"/>
      <c r="BN5" s="625"/>
      <c r="BO5" s="626">
        <v>99.6</v>
      </c>
      <c r="BP5" s="626"/>
      <c r="BQ5" s="626"/>
      <c r="BR5" s="626"/>
      <c r="BS5" s="627">
        <v>23272</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133051</v>
      </c>
      <c r="S6" s="624"/>
      <c r="T6" s="624"/>
      <c r="U6" s="624"/>
      <c r="V6" s="624"/>
      <c r="W6" s="624"/>
      <c r="X6" s="624"/>
      <c r="Y6" s="625"/>
      <c r="Z6" s="626">
        <v>1.1000000000000001</v>
      </c>
      <c r="AA6" s="626"/>
      <c r="AB6" s="626"/>
      <c r="AC6" s="626"/>
      <c r="AD6" s="627">
        <v>133051</v>
      </c>
      <c r="AE6" s="627"/>
      <c r="AF6" s="627"/>
      <c r="AG6" s="627"/>
      <c r="AH6" s="627"/>
      <c r="AI6" s="627"/>
      <c r="AJ6" s="627"/>
      <c r="AK6" s="627"/>
      <c r="AL6" s="628">
        <v>2.1</v>
      </c>
      <c r="AM6" s="629"/>
      <c r="AN6" s="629"/>
      <c r="AO6" s="630"/>
      <c r="AP6" s="620" t="s">
        <v>234</v>
      </c>
      <c r="AQ6" s="621"/>
      <c r="AR6" s="621"/>
      <c r="AS6" s="621"/>
      <c r="AT6" s="621"/>
      <c r="AU6" s="621"/>
      <c r="AV6" s="621"/>
      <c r="AW6" s="621"/>
      <c r="AX6" s="621"/>
      <c r="AY6" s="621"/>
      <c r="AZ6" s="621"/>
      <c r="BA6" s="621"/>
      <c r="BB6" s="621"/>
      <c r="BC6" s="621"/>
      <c r="BD6" s="621"/>
      <c r="BE6" s="621"/>
      <c r="BF6" s="622"/>
      <c r="BG6" s="623">
        <v>1887420</v>
      </c>
      <c r="BH6" s="624"/>
      <c r="BI6" s="624"/>
      <c r="BJ6" s="624"/>
      <c r="BK6" s="624"/>
      <c r="BL6" s="624"/>
      <c r="BM6" s="624"/>
      <c r="BN6" s="625"/>
      <c r="BO6" s="626">
        <v>99.6</v>
      </c>
      <c r="BP6" s="626"/>
      <c r="BQ6" s="626"/>
      <c r="BR6" s="626"/>
      <c r="BS6" s="627">
        <v>23272</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84587</v>
      </c>
      <c r="CS6" s="624"/>
      <c r="CT6" s="624"/>
      <c r="CU6" s="624"/>
      <c r="CV6" s="624"/>
      <c r="CW6" s="624"/>
      <c r="CX6" s="624"/>
      <c r="CY6" s="625"/>
      <c r="CZ6" s="617">
        <v>0.7</v>
      </c>
      <c r="DA6" s="618"/>
      <c r="DB6" s="618"/>
      <c r="DC6" s="634"/>
      <c r="DD6" s="632" t="s">
        <v>177</v>
      </c>
      <c r="DE6" s="624"/>
      <c r="DF6" s="624"/>
      <c r="DG6" s="624"/>
      <c r="DH6" s="624"/>
      <c r="DI6" s="624"/>
      <c r="DJ6" s="624"/>
      <c r="DK6" s="624"/>
      <c r="DL6" s="624"/>
      <c r="DM6" s="624"/>
      <c r="DN6" s="624"/>
      <c r="DO6" s="624"/>
      <c r="DP6" s="625"/>
      <c r="DQ6" s="632">
        <v>84587</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714</v>
      </c>
      <c r="S7" s="624"/>
      <c r="T7" s="624"/>
      <c r="U7" s="624"/>
      <c r="V7" s="624"/>
      <c r="W7" s="624"/>
      <c r="X7" s="624"/>
      <c r="Y7" s="625"/>
      <c r="Z7" s="626">
        <v>0</v>
      </c>
      <c r="AA7" s="626"/>
      <c r="AB7" s="626"/>
      <c r="AC7" s="626"/>
      <c r="AD7" s="627">
        <v>714</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756992</v>
      </c>
      <c r="BH7" s="624"/>
      <c r="BI7" s="624"/>
      <c r="BJ7" s="624"/>
      <c r="BK7" s="624"/>
      <c r="BL7" s="624"/>
      <c r="BM7" s="624"/>
      <c r="BN7" s="625"/>
      <c r="BO7" s="626">
        <v>39.9</v>
      </c>
      <c r="BP7" s="626"/>
      <c r="BQ7" s="626"/>
      <c r="BR7" s="626"/>
      <c r="BS7" s="627">
        <v>23272</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2762779</v>
      </c>
      <c r="CS7" s="624"/>
      <c r="CT7" s="624"/>
      <c r="CU7" s="624"/>
      <c r="CV7" s="624"/>
      <c r="CW7" s="624"/>
      <c r="CX7" s="624"/>
      <c r="CY7" s="625"/>
      <c r="CZ7" s="626">
        <v>24.1</v>
      </c>
      <c r="DA7" s="626"/>
      <c r="DB7" s="626"/>
      <c r="DC7" s="626"/>
      <c r="DD7" s="632">
        <v>437940</v>
      </c>
      <c r="DE7" s="624"/>
      <c r="DF7" s="624"/>
      <c r="DG7" s="624"/>
      <c r="DH7" s="624"/>
      <c r="DI7" s="624"/>
      <c r="DJ7" s="624"/>
      <c r="DK7" s="624"/>
      <c r="DL7" s="624"/>
      <c r="DM7" s="624"/>
      <c r="DN7" s="624"/>
      <c r="DO7" s="624"/>
      <c r="DP7" s="625"/>
      <c r="DQ7" s="632">
        <v>1919624</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11554</v>
      </c>
      <c r="S8" s="624"/>
      <c r="T8" s="624"/>
      <c r="U8" s="624"/>
      <c r="V8" s="624"/>
      <c r="W8" s="624"/>
      <c r="X8" s="624"/>
      <c r="Y8" s="625"/>
      <c r="Z8" s="626">
        <v>0.1</v>
      </c>
      <c r="AA8" s="626"/>
      <c r="AB8" s="626"/>
      <c r="AC8" s="626"/>
      <c r="AD8" s="627">
        <v>11554</v>
      </c>
      <c r="AE8" s="627"/>
      <c r="AF8" s="627"/>
      <c r="AG8" s="627"/>
      <c r="AH8" s="627"/>
      <c r="AI8" s="627"/>
      <c r="AJ8" s="627"/>
      <c r="AK8" s="627"/>
      <c r="AL8" s="628">
        <v>0.2</v>
      </c>
      <c r="AM8" s="629"/>
      <c r="AN8" s="629"/>
      <c r="AO8" s="630"/>
      <c r="AP8" s="620" t="s">
        <v>240</v>
      </c>
      <c r="AQ8" s="621"/>
      <c r="AR8" s="621"/>
      <c r="AS8" s="621"/>
      <c r="AT8" s="621"/>
      <c r="AU8" s="621"/>
      <c r="AV8" s="621"/>
      <c r="AW8" s="621"/>
      <c r="AX8" s="621"/>
      <c r="AY8" s="621"/>
      <c r="AZ8" s="621"/>
      <c r="BA8" s="621"/>
      <c r="BB8" s="621"/>
      <c r="BC8" s="621"/>
      <c r="BD8" s="621"/>
      <c r="BE8" s="621"/>
      <c r="BF8" s="622"/>
      <c r="BG8" s="623">
        <v>25592</v>
      </c>
      <c r="BH8" s="624"/>
      <c r="BI8" s="624"/>
      <c r="BJ8" s="624"/>
      <c r="BK8" s="624"/>
      <c r="BL8" s="624"/>
      <c r="BM8" s="624"/>
      <c r="BN8" s="625"/>
      <c r="BO8" s="626">
        <v>1.3</v>
      </c>
      <c r="BP8" s="626"/>
      <c r="BQ8" s="626"/>
      <c r="BR8" s="626"/>
      <c r="BS8" s="627" t="s">
        <v>138</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2420426</v>
      </c>
      <c r="CS8" s="624"/>
      <c r="CT8" s="624"/>
      <c r="CU8" s="624"/>
      <c r="CV8" s="624"/>
      <c r="CW8" s="624"/>
      <c r="CX8" s="624"/>
      <c r="CY8" s="625"/>
      <c r="CZ8" s="626">
        <v>21.1</v>
      </c>
      <c r="DA8" s="626"/>
      <c r="DB8" s="626"/>
      <c r="DC8" s="626"/>
      <c r="DD8" s="632">
        <v>66843</v>
      </c>
      <c r="DE8" s="624"/>
      <c r="DF8" s="624"/>
      <c r="DG8" s="624"/>
      <c r="DH8" s="624"/>
      <c r="DI8" s="624"/>
      <c r="DJ8" s="624"/>
      <c r="DK8" s="624"/>
      <c r="DL8" s="624"/>
      <c r="DM8" s="624"/>
      <c r="DN8" s="624"/>
      <c r="DO8" s="624"/>
      <c r="DP8" s="625"/>
      <c r="DQ8" s="632">
        <v>1376097</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10176</v>
      </c>
      <c r="S9" s="624"/>
      <c r="T9" s="624"/>
      <c r="U9" s="624"/>
      <c r="V9" s="624"/>
      <c r="W9" s="624"/>
      <c r="X9" s="624"/>
      <c r="Y9" s="625"/>
      <c r="Z9" s="626">
        <v>0.1</v>
      </c>
      <c r="AA9" s="626"/>
      <c r="AB9" s="626"/>
      <c r="AC9" s="626"/>
      <c r="AD9" s="627">
        <v>10176</v>
      </c>
      <c r="AE9" s="627"/>
      <c r="AF9" s="627"/>
      <c r="AG9" s="627"/>
      <c r="AH9" s="627"/>
      <c r="AI9" s="627"/>
      <c r="AJ9" s="627"/>
      <c r="AK9" s="627"/>
      <c r="AL9" s="628">
        <v>0.2</v>
      </c>
      <c r="AM9" s="629"/>
      <c r="AN9" s="629"/>
      <c r="AO9" s="630"/>
      <c r="AP9" s="620" t="s">
        <v>243</v>
      </c>
      <c r="AQ9" s="621"/>
      <c r="AR9" s="621"/>
      <c r="AS9" s="621"/>
      <c r="AT9" s="621"/>
      <c r="AU9" s="621"/>
      <c r="AV9" s="621"/>
      <c r="AW9" s="621"/>
      <c r="AX9" s="621"/>
      <c r="AY9" s="621"/>
      <c r="AZ9" s="621"/>
      <c r="BA9" s="621"/>
      <c r="BB9" s="621"/>
      <c r="BC9" s="621"/>
      <c r="BD9" s="621"/>
      <c r="BE9" s="621"/>
      <c r="BF9" s="622"/>
      <c r="BG9" s="623">
        <v>598441</v>
      </c>
      <c r="BH9" s="624"/>
      <c r="BI9" s="624"/>
      <c r="BJ9" s="624"/>
      <c r="BK9" s="624"/>
      <c r="BL9" s="624"/>
      <c r="BM9" s="624"/>
      <c r="BN9" s="625"/>
      <c r="BO9" s="626">
        <v>31.6</v>
      </c>
      <c r="BP9" s="626"/>
      <c r="BQ9" s="626"/>
      <c r="BR9" s="626"/>
      <c r="BS9" s="627" t="s">
        <v>244</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1406704</v>
      </c>
      <c r="CS9" s="624"/>
      <c r="CT9" s="624"/>
      <c r="CU9" s="624"/>
      <c r="CV9" s="624"/>
      <c r="CW9" s="624"/>
      <c r="CX9" s="624"/>
      <c r="CY9" s="625"/>
      <c r="CZ9" s="626">
        <v>12.3</v>
      </c>
      <c r="DA9" s="626"/>
      <c r="DB9" s="626"/>
      <c r="DC9" s="626"/>
      <c r="DD9" s="632">
        <v>21534</v>
      </c>
      <c r="DE9" s="624"/>
      <c r="DF9" s="624"/>
      <c r="DG9" s="624"/>
      <c r="DH9" s="624"/>
      <c r="DI9" s="624"/>
      <c r="DJ9" s="624"/>
      <c r="DK9" s="624"/>
      <c r="DL9" s="624"/>
      <c r="DM9" s="624"/>
      <c r="DN9" s="624"/>
      <c r="DO9" s="624"/>
      <c r="DP9" s="625"/>
      <c r="DQ9" s="632">
        <v>1291776</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244</v>
      </c>
      <c r="S10" s="624"/>
      <c r="T10" s="624"/>
      <c r="U10" s="624"/>
      <c r="V10" s="624"/>
      <c r="W10" s="624"/>
      <c r="X10" s="624"/>
      <c r="Y10" s="625"/>
      <c r="Z10" s="626" t="s">
        <v>138</v>
      </c>
      <c r="AA10" s="626"/>
      <c r="AB10" s="626"/>
      <c r="AC10" s="626"/>
      <c r="AD10" s="627" t="s">
        <v>177</v>
      </c>
      <c r="AE10" s="627"/>
      <c r="AF10" s="627"/>
      <c r="AG10" s="627"/>
      <c r="AH10" s="627"/>
      <c r="AI10" s="627"/>
      <c r="AJ10" s="627"/>
      <c r="AK10" s="627"/>
      <c r="AL10" s="628" t="s">
        <v>138</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49148</v>
      </c>
      <c r="BH10" s="624"/>
      <c r="BI10" s="624"/>
      <c r="BJ10" s="624"/>
      <c r="BK10" s="624"/>
      <c r="BL10" s="624"/>
      <c r="BM10" s="624"/>
      <c r="BN10" s="625"/>
      <c r="BO10" s="626">
        <v>2.6</v>
      </c>
      <c r="BP10" s="626"/>
      <c r="BQ10" s="626"/>
      <c r="BR10" s="626"/>
      <c r="BS10" s="627" t="s">
        <v>244</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19839</v>
      </c>
      <c r="CS10" s="624"/>
      <c r="CT10" s="624"/>
      <c r="CU10" s="624"/>
      <c r="CV10" s="624"/>
      <c r="CW10" s="624"/>
      <c r="CX10" s="624"/>
      <c r="CY10" s="625"/>
      <c r="CZ10" s="626">
        <v>0.2</v>
      </c>
      <c r="DA10" s="626"/>
      <c r="DB10" s="626"/>
      <c r="DC10" s="626"/>
      <c r="DD10" s="632" t="s">
        <v>177</v>
      </c>
      <c r="DE10" s="624"/>
      <c r="DF10" s="624"/>
      <c r="DG10" s="624"/>
      <c r="DH10" s="624"/>
      <c r="DI10" s="624"/>
      <c r="DJ10" s="624"/>
      <c r="DK10" s="624"/>
      <c r="DL10" s="624"/>
      <c r="DM10" s="624"/>
      <c r="DN10" s="624"/>
      <c r="DO10" s="624"/>
      <c r="DP10" s="625"/>
      <c r="DQ10" s="632">
        <v>9839</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343740</v>
      </c>
      <c r="S11" s="624"/>
      <c r="T11" s="624"/>
      <c r="U11" s="624"/>
      <c r="V11" s="624"/>
      <c r="W11" s="624"/>
      <c r="X11" s="624"/>
      <c r="Y11" s="625"/>
      <c r="Z11" s="628">
        <v>2.7</v>
      </c>
      <c r="AA11" s="629"/>
      <c r="AB11" s="629"/>
      <c r="AC11" s="635"/>
      <c r="AD11" s="632">
        <v>343740</v>
      </c>
      <c r="AE11" s="624"/>
      <c r="AF11" s="624"/>
      <c r="AG11" s="624"/>
      <c r="AH11" s="624"/>
      <c r="AI11" s="624"/>
      <c r="AJ11" s="624"/>
      <c r="AK11" s="625"/>
      <c r="AL11" s="628">
        <v>5.4</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83811</v>
      </c>
      <c r="BH11" s="624"/>
      <c r="BI11" s="624"/>
      <c r="BJ11" s="624"/>
      <c r="BK11" s="624"/>
      <c r="BL11" s="624"/>
      <c r="BM11" s="624"/>
      <c r="BN11" s="625"/>
      <c r="BO11" s="626">
        <v>4.4000000000000004</v>
      </c>
      <c r="BP11" s="626"/>
      <c r="BQ11" s="626"/>
      <c r="BR11" s="626"/>
      <c r="BS11" s="627">
        <v>23272</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826180</v>
      </c>
      <c r="CS11" s="624"/>
      <c r="CT11" s="624"/>
      <c r="CU11" s="624"/>
      <c r="CV11" s="624"/>
      <c r="CW11" s="624"/>
      <c r="CX11" s="624"/>
      <c r="CY11" s="625"/>
      <c r="CZ11" s="626">
        <v>7.2</v>
      </c>
      <c r="DA11" s="626"/>
      <c r="DB11" s="626"/>
      <c r="DC11" s="626"/>
      <c r="DD11" s="632">
        <v>102252</v>
      </c>
      <c r="DE11" s="624"/>
      <c r="DF11" s="624"/>
      <c r="DG11" s="624"/>
      <c r="DH11" s="624"/>
      <c r="DI11" s="624"/>
      <c r="DJ11" s="624"/>
      <c r="DK11" s="624"/>
      <c r="DL11" s="624"/>
      <c r="DM11" s="624"/>
      <c r="DN11" s="624"/>
      <c r="DO11" s="624"/>
      <c r="DP11" s="625"/>
      <c r="DQ11" s="632">
        <v>493201</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v>16149</v>
      </c>
      <c r="S12" s="624"/>
      <c r="T12" s="624"/>
      <c r="U12" s="624"/>
      <c r="V12" s="624"/>
      <c r="W12" s="624"/>
      <c r="X12" s="624"/>
      <c r="Y12" s="625"/>
      <c r="Z12" s="626">
        <v>0.1</v>
      </c>
      <c r="AA12" s="626"/>
      <c r="AB12" s="626"/>
      <c r="AC12" s="626"/>
      <c r="AD12" s="627">
        <v>16149</v>
      </c>
      <c r="AE12" s="627"/>
      <c r="AF12" s="627"/>
      <c r="AG12" s="627"/>
      <c r="AH12" s="627"/>
      <c r="AI12" s="627"/>
      <c r="AJ12" s="627"/>
      <c r="AK12" s="627"/>
      <c r="AL12" s="628">
        <v>0.3</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985601</v>
      </c>
      <c r="BH12" s="624"/>
      <c r="BI12" s="624"/>
      <c r="BJ12" s="624"/>
      <c r="BK12" s="624"/>
      <c r="BL12" s="624"/>
      <c r="BM12" s="624"/>
      <c r="BN12" s="625"/>
      <c r="BO12" s="626">
        <v>52</v>
      </c>
      <c r="BP12" s="626"/>
      <c r="BQ12" s="626"/>
      <c r="BR12" s="626"/>
      <c r="BS12" s="627" t="s">
        <v>138</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470300</v>
      </c>
      <c r="CS12" s="624"/>
      <c r="CT12" s="624"/>
      <c r="CU12" s="624"/>
      <c r="CV12" s="624"/>
      <c r="CW12" s="624"/>
      <c r="CX12" s="624"/>
      <c r="CY12" s="625"/>
      <c r="CZ12" s="626">
        <v>4.0999999999999996</v>
      </c>
      <c r="DA12" s="626"/>
      <c r="DB12" s="626"/>
      <c r="DC12" s="626"/>
      <c r="DD12" s="632">
        <v>213824</v>
      </c>
      <c r="DE12" s="624"/>
      <c r="DF12" s="624"/>
      <c r="DG12" s="624"/>
      <c r="DH12" s="624"/>
      <c r="DI12" s="624"/>
      <c r="DJ12" s="624"/>
      <c r="DK12" s="624"/>
      <c r="DL12" s="624"/>
      <c r="DM12" s="624"/>
      <c r="DN12" s="624"/>
      <c r="DO12" s="624"/>
      <c r="DP12" s="625"/>
      <c r="DQ12" s="632">
        <v>230986</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244</v>
      </c>
      <c r="S13" s="624"/>
      <c r="T13" s="624"/>
      <c r="U13" s="624"/>
      <c r="V13" s="624"/>
      <c r="W13" s="624"/>
      <c r="X13" s="624"/>
      <c r="Y13" s="625"/>
      <c r="Z13" s="626" t="s">
        <v>244</v>
      </c>
      <c r="AA13" s="626"/>
      <c r="AB13" s="626"/>
      <c r="AC13" s="626"/>
      <c r="AD13" s="627" t="s">
        <v>138</v>
      </c>
      <c r="AE13" s="627"/>
      <c r="AF13" s="627"/>
      <c r="AG13" s="627"/>
      <c r="AH13" s="627"/>
      <c r="AI13" s="627"/>
      <c r="AJ13" s="627"/>
      <c r="AK13" s="627"/>
      <c r="AL13" s="628" t="s">
        <v>138</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984532</v>
      </c>
      <c r="BH13" s="624"/>
      <c r="BI13" s="624"/>
      <c r="BJ13" s="624"/>
      <c r="BK13" s="624"/>
      <c r="BL13" s="624"/>
      <c r="BM13" s="624"/>
      <c r="BN13" s="625"/>
      <c r="BO13" s="626">
        <v>51.9</v>
      </c>
      <c r="BP13" s="626"/>
      <c r="BQ13" s="626"/>
      <c r="BR13" s="626"/>
      <c r="BS13" s="627" t="s">
        <v>177</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987454</v>
      </c>
      <c r="CS13" s="624"/>
      <c r="CT13" s="624"/>
      <c r="CU13" s="624"/>
      <c r="CV13" s="624"/>
      <c r="CW13" s="624"/>
      <c r="CX13" s="624"/>
      <c r="CY13" s="625"/>
      <c r="CZ13" s="626">
        <v>8.6</v>
      </c>
      <c r="DA13" s="626"/>
      <c r="DB13" s="626"/>
      <c r="DC13" s="626"/>
      <c r="DD13" s="632">
        <v>353700</v>
      </c>
      <c r="DE13" s="624"/>
      <c r="DF13" s="624"/>
      <c r="DG13" s="624"/>
      <c r="DH13" s="624"/>
      <c r="DI13" s="624"/>
      <c r="DJ13" s="624"/>
      <c r="DK13" s="624"/>
      <c r="DL13" s="624"/>
      <c r="DM13" s="624"/>
      <c r="DN13" s="624"/>
      <c r="DO13" s="624"/>
      <c r="DP13" s="625"/>
      <c r="DQ13" s="632">
        <v>617180</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v>129</v>
      </c>
      <c r="S14" s="624"/>
      <c r="T14" s="624"/>
      <c r="U14" s="624"/>
      <c r="V14" s="624"/>
      <c r="W14" s="624"/>
      <c r="X14" s="624"/>
      <c r="Y14" s="625"/>
      <c r="Z14" s="626">
        <v>0</v>
      </c>
      <c r="AA14" s="626"/>
      <c r="AB14" s="626"/>
      <c r="AC14" s="626"/>
      <c r="AD14" s="627">
        <v>129</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62724</v>
      </c>
      <c r="BH14" s="624"/>
      <c r="BI14" s="624"/>
      <c r="BJ14" s="624"/>
      <c r="BK14" s="624"/>
      <c r="BL14" s="624"/>
      <c r="BM14" s="624"/>
      <c r="BN14" s="625"/>
      <c r="BO14" s="626">
        <v>3.3</v>
      </c>
      <c r="BP14" s="626"/>
      <c r="BQ14" s="626"/>
      <c r="BR14" s="626"/>
      <c r="BS14" s="627" t="s">
        <v>244</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392489</v>
      </c>
      <c r="CS14" s="624"/>
      <c r="CT14" s="624"/>
      <c r="CU14" s="624"/>
      <c r="CV14" s="624"/>
      <c r="CW14" s="624"/>
      <c r="CX14" s="624"/>
      <c r="CY14" s="625"/>
      <c r="CZ14" s="626">
        <v>3.4</v>
      </c>
      <c r="DA14" s="626"/>
      <c r="DB14" s="626"/>
      <c r="DC14" s="626"/>
      <c r="DD14" s="632" t="s">
        <v>138</v>
      </c>
      <c r="DE14" s="624"/>
      <c r="DF14" s="624"/>
      <c r="DG14" s="624"/>
      <c r="DH14" s="624"/>
      <c r="DI14" s="624"/>
      <c r="DJ14" s="624"/>
      <c r="DK14" s="624"/>
      <c r="DL14" s="624"/>
      <c r="DM14" s="624"/>
      <c r="DN14" s="624"/>
      <c r="DO14" s="624"/>
      <c r="DP14" s="625"/>
      <c r="DQ14" s="632">
        <v>392203</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138</v>
      </c>
      <c r="S15" s="624"/>
      <c r="T15" s="624"/>
      <c r="U15" s="624"/>
      <c r="V15" s="624"/>
      <c r="W15" s="624"/>
      <c r="X15" s="624"/>
      <c r="Y15" s="625"/>
      <c r="Z15" s="626" t="s">
        <v>177</v>
      </c>
      <c r="AA15" s="626"/>
      <c r="AB15" s="626"/>
      <c r="AC15" s="626"/>
      <c r="AD15" s="627" t="s">
        <v>138</v>
      </c>
      <c r="AE15" s="627"/>
      <c r="AF15" s="627"/>
      <c r="AG15" s="627"/>
      <c r="AH15" s="627"/>
      <c r="AI15" s="627"/>
      <c r="AJ15" s="627"/>
      <c r="AK15" s="627"/>
      <c r="AL15" s="628" t="s">
        <v>244</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82103</v>
      </c>
      <c r="BH15" s="624"/>
      <c r="BI15" s="624"/>
      <c r="BJ15" s="624"/>
      <c r="BK15" s="624"/>
      <c r="BL15" s="624"/>
      <c r="BM15" s="624"/>
      <c r="BN15" s="625"/>
      <c r="BO15" s="626">
        <v>4.3</v>
      </c>
      <c r="BP15" s="626"/>
      <c r="BQ15" s="626"/>
      <c r="BR15" s="626"/>
      <c r="BS15" s="627" t="s">
        <v>177</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831498</v>
      </c>
      <c r="CS15" s="624"/>
      <c r="CT15" s="624"/>
      <c r="CU15" s="624"/>
      <c r="CV15" s="624"/>
      <c r="CW15" s="624"/>
      <c r="CX15" s="624"/>
      <c r="CY15" s="625"/>
      <c r="CZ15" s="626">
        <v>7.2</v>
      </c>
      <c r="DA15" s="626"/>
      <c r="DB15" s="626"/>
      <c r="DC15" s="626"/>
      <c r="DD15" s="632">
        <v>86102</v>
      </c>
      <c r="DE15" s="624"/>
      <c r="DF15" s="624"/>
      <c r="DG15" s="624"/>
      <c r="DH15" s="624"/>
      <c r="DI15" s="624"/>
      <c r="DJ15" s="624"/>
      <c r="DK15" s="624"/>
      <c r="DL15" s="624"/>
      <c r="DM15" s="624"/>
      <c r="DN15" s="624"/>
      <c r="DO15" s="624"/>
      <c r="DP15" s="625"/>
      <c r="DQ15" s="632">
        <v>565149</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13313</v>
      </c>
      <c r="S16" s="624"/>
      <c r="T16" s="624"/>
      <c r="U16" s="624"/>
      <c r="V16" s="624"/>
      <c r="W16" s="624"/>
      <c r="X16" s="624"/>
      <c r="Y16" s="625"/>
      <c r="Z16" s="626">
        <v>0.1</v>
      </c>
      <c r="AA16" s="626"/>
      <c r="AB16" s="626"/>
      <c r="AC16" s="626"/>
      <c r="AD16" s="627">
        <v>13313</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177</v>
      </c>
      <c r="BH16" s="624"/>
      <c r="BI16" s="624"/>
      <c r="BJ16" s="624"/>
      <c r="BK16" s="624"/>
      <c r="BL16" s="624"/>
      <c r="BM16" s="624"/>
      <c r="BN16" s="625"/>
      <c r="BO16" s="626" t="s">
        <v>177</v>
      </c>
      <c r="BP16" s="626"/>
      <c r="BQ16" s="626"/>
      <c r="BR16" s="626"/>
      <c r="BS16" s="627" t="s">
        <v>138</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t="s">
        <v>138</v>
      </c>
      <c r="CS16" s="624"/>
      <c r="CT16" s="624"/>
      <c r="CU16" s="624"/>
      <c r="CV16" s="624"/>
      <c r="CW16" s="624"/>
      <c r="CX16" s="624"/>
      <c r="CY16" s="625"/>
      <c r="CZ16" s="626" t="s">
        <v>138</v>
      </c>
      <c r="DA16" s="626"/>
      <c r="DB16" s="626"/>
      <c r="DC16" s="626"/>
      <c r="DD16" s="632" t="s">
        <v>177</v>
      </c>
      <c r="DE16" s="624"/>
      <c r="DF16" s="624"/>
      <c r="DG16" s="624"/>
      <c r="DH16" s="624"/>
      <c r="DI16" s="624"/>
      <c r="DJ16" s="624"/>
      <c r="DK16" s="624"/>
      <c r="DL16" s="624"/>
      <c r="DM16" s="624"/>
      <c r="DN16" s="624"/>
      <c r="DO16" s="624"/>
      <c r="DP16" s="625"/>
      <c r="DQ16" s="632" t="s">
        <v>244</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38069</v>
      </c>
      <c r="S17" s="624"/>
      <c r="T17" s="624"/>
      <c r="U17" s="624"/>
      <c r="V17" s="624"/>
      <c r="W17" s="624"/>
      <c r="X17" s="624"/>
      <c r="Y17" s="625"/>
      <c r="Z17" s="626">
        <v>0.3</v>
      </c>
      <c r="AA17" s="626"/>
      <c r="AB17" s="626"/>
      <c r="AC17" s="626"/>
      <c r="AD17" s="627">
        <v>38069</v>
      </c>
      <c r="AE17" s="627"/>
      <c r="AF17" s="627"/>
      <c r="AG17" s="627"/>
      <c r="AH17" s="627"/>
      <c r="AI17" s="627"/>
      <c r="AJ17" s="627"/>
      <c r="AK17" s="627"/>
      <c r="AL17" s="628">
        <v>0.6</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138</v>
      </c>
      <c r="BH17" s="624"/>
      <c r="BI17" s="624"/>
      <c r="BJ17" s="624"/>
      <c r="BK17" s="624"/>
      <c r="BL17" s="624"/>
      <c r="BM17" s="624"/>
      <c r="BN17" s="625"/>
      <c r="BO17" s="626" t="s">
        <v>177</v>
      </c>
      <c r="BP17" s="626"/>
      <c r="BQ17" s="626"/>
      <c r="BR17" s="626"/>
      <c r="BS17" s="627" t="s">
        <v>244</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1273556</v>
      </c>
      <c r="CS17" s="624"/>
      <c r="CT17" s="624"/>
      <c r="CU17" s="624"/>
      <c r="CV17" s="624"/>
      <c r="CW17" s="624"/>
      <c r="CX17" s="624"/>
      <c r="CY17" s="625"/>
      <c r="CZ17" s="626">
        <v>11.1</v>
      </c>
      <c r="DA17" s="626"/>
      <c r="DB17" s="626"/>
      <c r="DC17" s="626"/>
      <c r="DD17" s="632" t="s">
        <v>138</v>
      </c>
      <c r="DE17" s="624"/>
      <c r="DF17" s="624"/>
      <c r="DG17" s="624"/>
      <c r="DH17" s="624"/>
      <c r="DI17" s="624"/>
      <c r="DJ17" s="624"/>
      <c r="DK17" s="624"/>
      <c r="DL17" s="624"/>
      <c r="DM17" s="624"/>
      <c r="DN17" s="624"/>
      <c r="DO17" s="624"/>
      <c r="DP17" s="625"/>
      <c r="DQ17" s="632">
        <v>1235754</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10712</v>
      </c>
      <c r="S18" s="624"/>
      <c r="T18" s="624"/>
      <c r="U18" s="624"/>
      <c r="V18" s="624"/>
      <c r="W18" s="624"/>
      <c r="X18" s="624"/>
      <c r="Y18" s="625"/>
      <c r="Z18" s="626">
        <v>0.1</v>
      </c>
      <c r="AA18" s="626"/>
      <c r="AB18" s="626"/>
      <c r="AC18" s="626"/>
      <c r="AD18" s="627">
        <v>10712</v>
      </c>
      <c r="AE18" s="627"/>
      <c r="AF18" s="627"/>
      <c r="AG18" s="627"/>
      <c r="AH18" s="627"/>
      <c r="AI18" s="627"/>
      <c r="AJ18" s="627"/>
      <c r="AK18" s="627"/>
      <c r="AL18" s="628">
        <v>0.2</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177</v>
      </c>
      <c r="BH18" s="624"/>
      <c r="BI18" s="624"/>
      <c r="BJ18" s="624"/>
      <c r="BK18" s="624"/>
      <c r="BL18" s="624"/>
      <c r="BM18" s="624"/>
      <c r="BN18" s="625"/>
      <c r="BO18" s="626" t="s">
        <v>244</v>
      </c>
      <c r="BP18" s="626"/>
      <c r="BQ18" s="626"/>
      <c r="BR18" s="626"/>
      <c r="BS18" s="627" t="s">
        <v>138</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138</v>
      </c>
      <c r="CS18" s="624"/>
      <c r="CT18" s="624"/>
      <c r="CU18" s="624"/>
      <c r="CV18" s="624"/>
      <c r="CW18" s="624"/>
      <c r="CX18" s="624"/>
      <c r="CY18" s="625"/>
      <c r="CZ18" s="626" t="s">
        <v>138</v>
      </c>
      <c r="DA18" s="626"/>
      <c r="DB18" s="626"/>
      <c r="DC18" s="626"/>
      <c r="DD18" s="632" t="s">
        <v>244</v>
      </c>
      <c r="DE18" s="624"/>
      <c r="DF18" s="624"/>
      <c r="DG18" s="624"/>
      <c r="DH18" s="624"/>
      <c r="DI18" s="624"/>
      <c r="DJ18" s="624"/>
      <c r="DK18" s="624"/>
      <c r="DL18" s="624"/>
      <c r="DM18" s="624"/>
      <c r="DN18" s="624"/>
      <c r="DO18" s="624"/>
      <c r="DP18" s="625"/>
      <c r="DQ18" s="632" t="s">
        <v>138</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10068</v>
      </c>
      <c r="S19" s="624"/>
      <c r="T19" s="624"/>
      <c r="U19" s="624"/>
      <c r="V19" s="624"/>
      <c r="W19" s="624"/>
      <c r="X19" s="624"/>
      <c r="Y19" s="625"/>
      <c r="Z19" s="626">
        <v>0.1</v>
      </c>
      <c r="AA19" s="626"/>
      <c r="AB19" s="626"/>
      <c r="AC19" s="626"/>
      <c r="AD19" s="627">
        <v>10068</v>
      </c>
      <c r="AE19" s="627"/>
      <c r="AF19" s="627"/>
      <c r="AG19" s="627"/>
      <c r="AH19" s="627"/>
      <c r="AI19" s="627"/>
      <c r="AJ19" s="627"/>
      <c r="AK19" s="627"/>
      <c r="AL19" s="628">
        <v>0.2</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8453</v>
      </c>
      <c r="BH19" s="624"/>
      <c r="BI19" s="624"/>
      <c r="BJ19" s="624"/>
      <c r="BK19" s="624"/>
      <c r="BL19" s="624"/>
      <c r="BM19" s="624"/>
      <c r="BN19" s="625"/>
      <c r="BO19" s="626">
        <v>0.4</v>
      </c>
      <c r="BP19" s="626"/>
      <c r="BQ19" s="626"/>
      <c r="BR19" s="626"/>
      <c r="BS19" s="627" t="s">
        <v>138</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244</v>
      </c>
      <c r="CS19" s="624"/>
      <c r="CT19" s="624"/>
      <c r="CU19" s="624"/>
      <c r="CV19" s="624"/>
      <c r="CW19" s="624"/>
      <c r="CX19" s="624"/>
      <c r="CY19" s="625"/>
      <c r="CZ19" s="626" t="s">
        <v>138</v>
      </c>
      <c r="DA19" s="626"/>
      <c r="DB19" s="626"/>
      <c r="DC19" s="626"/>
      <c r="DD19" s="632" t="s">
        <v>138</v>
      </c>
      <c r="DE19" s="624"/>
      <c r="DF19" s="624"/>
      <c r="DG19" s="624"/>
      <c r="DH19" s="624"/>
      <c r="DI19" s="624"/>
      <c r="DJ19" s="624"/>
      <c r="DK19" s="624"/>
      <c r="DL19" s="624"/>
      <c r="DM19" s="624"/>
      <c r="DN19" s="624"/>
      <c r="DO19" s="624"/>
      <c r="DP19" s="625"/>
      <c r="DQ19" s="632" t="s">
        <v>138</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v>644</v>
      </c>
      <c r="S20" s="624"/>
      <c r="T20" s="624"/>
      <c r="U20" s="624"/>
      <c r="V20" s="624"/>
      <c r="W20" s="624"/>
      <c r="X20" s="624"/>
      <c r="Y20" s="625"/>
      <c r="Z20" s="626">
        <v>0</v>
      </c>
      <c r="AA20" s="626"/>
      <c r="AB20" s="626"/>
      <c r="AC20" s="626"/>
      <c r="AD20" s="627">
        <v>644</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8453</v>
      </c>
      <c r="BH20" s="624"/>
      <c r="BI20" s="624"/>
      <c r="BJ20" s="624"/>
      <c r="BK20" s="624"/>
      <c r="BL20" s="624"/>
      <c r="BM20" s="624"/>
      <c r="BN20" s="625"/>
      <c r="BO20" s="626">
        <v>0.4</v>
      </c>
      <c r="BP20" s="626"/>
      <c r="BQ20" s="626"/>
      <c r="BR20" s="626"/>
      <c r="BS20" s="627" t="s">
        <v>244</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11475812</v>
      </c>
      <c r="CS20" s="624"/>
      <c r="CT20" s="624"/>
      <c r="CU20" s="624"/>
      <c r="CV20" s="624"/>
      <c r="CW20" s="624"/>
      <c r="CX20" s="624"/>
      <c r="CY20" s="625"/>
      <c r="CZ20" s="626">
        <v>100</v>
      </c>
      <c r="DA20" s="626"/>
      <c r="DB20" s="626"/>
      <c r="DC20" s="626"/>
      <c r="DD20" s="632">
        <v>1282195</v>
      </c>
      <c r="DE20" s="624"/>
      <c r="DF20" s="624"/>
      <c r="DG20" s="624"/>
      <c r="DH20" s="624"/>
      <c r="DI20" s="624"/>
      <c r="DJ20" s="624"/>
      <c r="DK20" s="624"/>
      <c r="DL20" s="624"/>
      <c r="DM20" s="624"/>
      <c r="DN20" s="624"/>
      <c r="DO20" s="624"/>
      <c r="DP20" s="625"/>
      <c r="DQ20" s="632">
        <v>8216396</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4638933</v>
      </c>
      <c r="S21" s="624"/>
      <c r="T21" s="624"/>
      <c r="U21" s="624"/>
      <c r="V21" s="624"/>
      <c r="W21" s="624"/>
      <c r="X21" s="624"/>
      <c r="Y21" s="625"/>
      <c r="Z21" s="626">
        <v>37.1</v>
      </c>
      <c r="AA21" s="626"/>
      <c r="AB21" s="626"/>
      <c r="AC21" s="626"/>
      <c r="AD21" s="627">
        <v>3886220</v>
      </c>
      <c r="AE21" s="627"/>
      <c r="AF21" s="627"/>
      <c r="AG21" s="627"/>
      <c r="AH21" s="627"/>
      <c r="AI21" s="627"/>
      <c r="AJ21" s="627"/>
      <c r="AK21" s="627"/>
      <c r="AL21" s="628">
        <v>60.6</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8453</v>
      </c>
      <c r="BH21" s="624"/>
      <c r="BI21" s="624"/>
      <c r="BJ21" s="624"/>
      <c r="BK21" s="624"/>
      <c r="BL21" s="624"/>
      <c r="BM21" s="624"/>
      <c r="BN21" s="625"/>
      <c r="BO21" s="626">
        <v>0.4</v>
      </c>
      <c r="BP21" s="626"/>
      <c r="BQ21" s="626"/>
      <c r="BR21" s="626"/>
      <c r="BS21" s="627" t="s">
        <v>138</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3886220</v>
      </c>
      <c r="S22" s="624"/>
      <c r="T22" s="624"/>
      <c r="U22" s="624"/>
      <c r="V22" s="624"/>
      <c r="W22" s="624"/>
      <c r="X22" s="624"/>
      <c r="Y22" s="625"/>
      <c r="Z22" s="626">
        <v>31.1</v>
      </c>
      <c r="AA22" s="626"/>
      <c r="AB22" s="626"/>
      <c r="AC22" s="626"/>
      <c r="AD22" s="627">
        <v>3886220</v>
      </c>
      <c r="AE22" s="627"/>
      <c r="AF22" s="627"/>
      <c r="AG22" s="627"/>
      <c r="AH22" s="627"/>
      <c r="AI22" s="627"/>
      <c r="AJ22" s="627"/>
      <c r="AK22" s="627"/>
      <c r="AL22" s="628">
        <v>60.6</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138</v>
      </c>
      <c r="BH22" s="624"/>
      <c r="BI22" s="624"/>
      <c r="BJ22" s="624"/>
      <c r="BK22" s="624"/>
      <c r="BL22" s="624"/>
      <c r="BM22" s="624"/>
      <c r="BN22" s="625"/>
      <c r="BO22" s="626" t="s">
        <v>138</v>
      </c>
      <c r="BP22" s="626"/>
      <c r="BQ22" s="626"/>
      <c r="BR22" s="626"/>
      <c r="BS22" s="627" t="s">
        <v>138</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752713</v>
      </c>
      <c r="S23" s="624"/>
      <c r="T23" s="624"/>
      <c r="U23" s="624"/>
      <c r="V23" s="624"/>
      <c r="W23" s="624"/>
      <c r="X23" s="624"/>
      <c r="Y23" s="625"/>
      <c r="Z23" s="626">
        <v>6</v>
      </c>
      <c r="AA23" s="626"/>
      <c r="AB23" s="626"/>
      <c r="AC23" s="626"/>
      <c r="AD23" s="627" t="s">
        <v>138</v>
      </c>
      <c r="AE23" s="627"/>
      <c r="AF23" s="627"/>
      <c r="AG23" s="627"/>
      <c r="AH23" s="627"/>
      <c r="AI23" s="627"/>
      <c r="AJ23" s="627"/>
      <c r="AK23" s="627"/>
      <c r="AL23" s="628" t="s">
        <v>138</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177</v>
      </c>
      <c r="BH23" s="624"/>
      <c r="BI23" s="624"/>
      <c r="BJ23" s="624"/>
      <c r="BK23" s="624"/>
      <c r="BL23" s="624"/>
      <c r="BM23" s="624"/>
      <c r="BN23" s="625"/>
      <c r="BO23" s="626" t="s">
        <v>177</v>
      </c>
      <c r="BP23" s="626"/>
      <c r="BQ23" s="626"/>
      <c r="BR23" s="626"/>
      <c r="BS23" s="627" t="s">
        <v>177</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2" t="s">
        <v>289</v>
      </c>
      <c r="DM23" s="653"/>
      <c r="DN23" s="653"/>
      <c r="DO23" s="653"/>
      <c r="DP23" s="653"/>
      <c r="DQ23" s="653"/>
      <c r="DR23" s="653"/>
      <c r="DS23" s="653"/>
      <c r="DT23" s="653"/>
      <c r="DU23" s="653"/>
      <c r="DV23" s="654"/>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t="s">
        <v>244</v>
      </c>
      <c r="S24" s="624"/>
      <c r="T24" s="624"/>
      <c r="U24" s="624"/>
      <c r="V24" s="624"/>
      <c r="W24" s="624"/>
      <c r="X24" s="624"/>
      <c r="Y24" s="625"/>
      <c r="Z24" s="626" t="s">
        <v>177</v>
      </c>
      <c r="AA24" s="626"/>
      <c r="AB24" s="626"/>
      <c r="AC24" s="626"/>
      <c r="AD24" s="627" t="s">
        <v>244</v>
      </c>
      <c r="AE24" s="627"/>
      <c r="AF24" s="627"/>
      <c r="AG24" s="627"/>
      <c r="AH24" s="627"/>
      <c r="AI24" s="627"/>
      <c r="AJ24" s="627"/>
      <c r="AK24" s="627"/>
      <c r="AL24" s="628" t="s">
        <v>244</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138</v>
      </c>
      <c r="BH24" s="624"/>
      <c r="BI24" s="624"/>
      <c r="BJ24" s="624"/>
      <c r="BK24" s="624"/>
      <c r="BL24" s="624"/>
      <c r="BM24" s="624"/>
      <c r="BN24" s="625"/>
      <c r="BO24" s="626" t="s">
        <v>138</v>
      </c>
      <c r="BP24" s="626"/>
      <c r="BQ24" s="626"/>
      <c r="BR24" s="626"/>
      <c r="BS24" s="627" t="s">
        <v>138</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3993947</v>
      </c>
      <c r="CS24" s="613"/>
      <c r="CT24" s="613"/>
      <c r="CU24" s="613"/>
      <c r="CV24" s="613"/>
      <c r="CW24" s="613"/>
      <c r="CX24" s="613"/>
      <c r="CY24" s="614"/>
      <c r="CZ24" s="617">
        <v>34.799999999999997</v>
      </c>
      <c r="DA24" s="618"/>
      <c r="DB24" s="618"/>
      <c r="DC24" s="634"/>
      <c r="DD24" s="655">
        <v>3032689</v>
      </c>
      <c r="DE24" s="613"/>
      <c r="DF24" s="613"/>
      <c r="DG24" s="613"/>
      <c r="DH24" s="613"/>
      <c r="DI24" s="613"/>
      <c r="DJ24" s="613"/>
      <c r="DK24" s="614"/>
      <c r="DL24" s="655">
        <v>2828978</v>
      </c>
      <c r="DM24" s="613"/>
      <c r="DN24" s="613"/>
      <c r="DO24" s="613"/>
      <c r="DP24" s="613"/>
      <c r="DQ24" s="613"/>
      <c r="DR24" s="613"/>
      <c r="DS24" s="613"/>
      <c r="DT24" s="613"/>
      <c r="DU24" s="613"/>
      <c r="DV24" s="614"/>
      <c r="DW24" s="617">
        <v>43.6</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7112413</v>
      </c>
      <c r="S25" s="624"/>
      <c r="T25" s="624"/>
      <c r="U25" s="624"/>
      <c r="V25" s="624"/>
      <c r="W25" s="624"/>
      <c r="X25" s="624"/>
      <c r="Y25" s="625"/>
      <c r="Z25" s="626">
        <v>56.9</v>
      </c>
      <c r="AA25" s="626"/>
      <c r="AB25" s="626"/>
      <c r="AC25" s="626"/>
      <c r="AD25" s="627">
        <v>6359700</v>
      </c>
      <c r="AE25" s="627"/>
      <c r="AF25" s="627"/>
      <c r="AG25" s="627"/>
      <c r="AH25" s="627"/>
      <c r="AI25" s="627"/>
      <c r="AJ25" s="627"/>
      <c r="AK25" s="627"/>
      <c r="AL25" s="628">
        <v>99.2</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138</v>
      </c>
      <c r="BH25" s="624"/>
      <c r="BI25" s="624"/>
      <c r="BJ25" s="624"/>
      <c r="BK25" s="624"/>
      <c r="BL25" s="624"/>
      <c r="BM25" s="624"/>
      <c r="BN25" s="625"/>
      <c r="BO25" s="626" t="s">
        <v>244</v>
      </c>
      <c r="BP25" s="626"/>
      <c r="BQ25" s="626"/>
      <c r="BR25" s="626"/>
      <c r="BS25" s="627" t="s">
        <v>138</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1723945</v>
      </c>
      <c r="CS25" s="644"/>
      <c r="CT25" s="644"/>
      <c r="CU25" s="644"/>
      <c r="CV25" s="644"/>
      <c r="CW25" s="644"/>
      <c r="CX25" s="644"/>
      <c r="CY25" s="645"/>
      <c r="CZ25" s="628">
        <v>15</v>
      </c>
      <c r="DA25" s="656"/>
      <c r="DB25" s="656"/>
      <c r="DC25" s="658"/>
      <c r="DD25" s="632">
        <v>1553322</v>
      </c>
      <c r="DE25" s="644"/>
      <c r="DF25" s="644"/>
      <c r="DG25" s="644"/>
      <c r="DH25" s="644"/>
      <c r="DI25" s="644"/>
      <c r="DJ25" s="644"/>
      <c r="DK25" s="645"/>
      <c r="DL25" s="632">
        <v>1363190</v>
      </c>
      <c r="DM25" s="644"/>
      <c r="DN25" s="644"/>
      <c r="DO25" s="644"/>
      <c r="DP25" s="644"/>
      <c r="DQ25" s="644"/>
      <c r="DR25" s="644"/>
      <c r="DS25" s="644"/>
      <c r="DT25" s="644"/>
      <c r="DU25" s="644"/>
      <c r="DV25" s="645"/>
      <c r="DW25" s="628">
        <v>21</v>
      </c>
      <c r="DX25" s="656"/>
      <c r="DY25" s="656"/>
      <c r="DZ25" s="656"/>
      <c r="EA25" s="656"/>
      <c r="EB25" s="656"/>
      <c r="EC25" s="657"/>
    </row>
    <row r="26" spans="2:133" ht="11.25" customHeight="1" x14ac:dyDescent="0.15">
      <c r="B26" s="620" t="s">
        <v>297</v>
      </c>
      <c r="C26" s="621"/>
      <c r="D26" s="621"/>
      <c r="E26" s="621"/>
      <c r="F26" s="621"/>
      <c r="G26" s="621"/>
      <c r="H26" s="621"/>
      <c r="I26" s="621"/>
      <c r="J26" s="621"/>
      <c r="K26" s="621"/>
      <c r="L26" s="621"/>
      <c r="M26" s="621"/>
      <c r="N26" s="621"/>
      <c r="O26" s="621"/>
      <c r="P26" s="621"/>
      <c r="Q26" s="622"/>
      <c r="R26" s="623">
        <v>1050</v>
      </c>
      <c r="S26" s="624"/>
      <c r="T26" s="624"/>
      <c r="U26" s="624"/>
      <c r="V26" s="624"/>
      <c r="W26" s="624"/>
      <c r="X26" s="624"/>
      <c r="Y26" s="625"/>
      <c r="Z26" s="626">
        <v>0</v>
      </c>
      <c r="AA26" s="626"/>
      <c r="AB26" s="626"/>
      <c r="AC26" s="626"/>
      <c r="AD26" s="627">
        <v>1050</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138</v>
      </c>
      <c r="BH26" s="624"/>
      <c r="BI26" s="624"/>
      <c r="BJ26" s="624"/>
      <c r="BK26" s="624"/>
      <c r="BL26" s="624"/>
      <c r="BM26" s="624"/>
      <c r="BN26" s="625"/>
      <c r="BO26" s="626" t="s">
        <v>138</v>
      </c>
      <c r="BP26" s="626"/>
      <c r="BQ26" s="626"/>
      <c r="BR26" s="626"/>
      <c r="BS26" s="627" t="s">
        <v>244</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1085168</v>
      </c>
      <c r="CS26" s="624"/>
      <c r="CT26" s="624"/>
      <c r="CU26" s="624"/>
      <c r="CV26" s="624"/>
      <c r="CW26" s="624"/>
      <c r="CX26" s="624"/>
      <c r="CY26" s="625"/>
      <c r="CZ26" s="628">
        <v>9.5</v>
      </c>
      <c r="DA26" s="656"/>
      <c r="DB26" s="656"/>
      <c r="DC26" s="658"/>
      <c r="DD26" s="632">
        <v>980440</v>
      </c>
      <c r="DE26" s="624"/>
      <c r="DF26" s="624"/>
      <c r="DG26" s="624"/>
      <c r="DH26" s="624"/>
      <c r="DI26" s="624"/>
      <c r="DJ26" s="624"/>
      <c r="DK26" s="625"/>
      <c r="DL26" s="632" t="s">
        <v>138</v>
      </c>
      <c r="DM26" s="624"/>
      <c r="DN26" s="624"/>
      <c r="DO26" s="624"/>
      <c r="DP26" s="624"/>
      <c r="DQ26" s="624"/>
      <c r="DR26" s="624"/>
      <c r="DS26" s="624"/>
      <c r="DT26" s="624"/>
      <c r="DU26" s="624"/>
      <c r="DV26" s="625"/>
      <c r="DW26" s="628" t="s">
        <v>138</v>
      </c>
      <c r="DX26" s="656"/>
      <c r="DY26" s="656"/>
      <c r="DZ26" s="656"/>
      <c r="EA26" s="656"/>
      <c r="EB26" s="656"/>
      <c r="EC26" s="657"/>
    </row>
    <row r="27" spans="2:133" ht="11.25" customHeight="1" x14ac:dyDescent="0.15">
      <c r="B27" s="620" t="s">
        <v>300</v>
      </c>
      <c r="C27" s="621"/>
      <c r="D27" s="621"/>
      <c r="E27" s="621"/>
      <c r="F27" s="621"/>
      <c r="G27" s="621"/>
      <c r="H27" s="621"/>
      <c r="I27" s="621"/>
      <c r="J27" s="621"/>
      <c r="K27" s="621"/>
      <c r="L27" s="621"/>
      <c r="M27" s="621"/>
      <c r="N27" s="621"/>
      <c r="O27" s="621"/>
      <c r="P27" s="621"/>
      <c r="Q27" s="622"/>
      <c r="R27" s="623">
        <v>59356</v>
      </c>
      <c r="S27" s="624"/>
      <c r="T27" s="624"/>
      <c r="U27" s="624"/>
      <c r="V27" s="624"/>
      <c r="W27" s="624"/>
      <c r="X27" s="624"/>
      <c r="Y27" s="625"/>
      <c r="Z27" s="626">
        <v>0.5</v>
      </c>
      <c r="AA27" s="626"/>
      <c r="AB27" s="626"/>
      <c r="AC27" s="626"/>
      <c r="AD27" s="627">
        <v>829</v>
      </c>
      <c r="AE27" s="627"/>
      <c r="AF27" s="627"/>
      <c r="AG27" s="627"/>
      <c r="AH27" s="627"/>
      <c r="AI27" s="627"/>
      <c r="AJ27" s="627"/>
      <c r="AK27" s="627"/>
      <c r="AL27" s="628">
        <v>0</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1895873</v>
      </c>
      <c r="BH27" s="624"/>
      <c r="BI27" s="624"/>
      <c r="BJ27" s="624"/>
      <c r="BK27" s="624"/>
      <c r="BL27" s="624"/>
      <c r="BM27" s="624"/>
      <c r="BN27" s="625"/>
      <c r="BO27" s="626">
        <v>100</v>
      </c>
      <c r="BP27" s="626"/>
      <c r="BQ27" s="626"/>
      <c r="BR27" s="626"/>
      <c r="BS27" s="627">
        <v>23272</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996446</v>
      </c>
      <c r="CS27" s="644"/>
      <c r="CT27" s="644"/>
      <c r="CU27" s="644"/>
      <c r="CV27" s="644"/>
      <c r="CW27" s="644"/>
      <c r="CX27" s="644"/>
      <c r="CY27" s="645"/>
      <c r="CZ27" s="628">
        <v>8.6999999999999993</v>
      </c>
      <c r="DA27" s="656"/>
      <c r="DB27" s="656"/>
      <c r="DC27" s="658"/>
      <c r="DD27" s="632">
        <v>243613</v>
      </c>
      <c r="DE27" s="644"/>
      <c r="DF27" s="644"/>
      <c r="DG27" s="644"/>
      <c r="DH27" s="644"/>
      <c r="DI27" s="644"/>
      <c r="DJ27" s="644"/>
      <c r="DK27" s="645"/>
      <c r="DL27" s="632">
        <v>230034</v>
      </c>
      <c r="DM27" s="644"/>
      <c r="DN27" s="644"/>
      <c r="DO27" s="644"/>
      <c r="DP27" s="644"/>
      <c r="DQ27" s="644"/>
      <c r="DR27" s="644"/>
      <c r="DS27" s="644"/>
      <c r="DT27" s="644"/>
      <c r="DU27" s="644"/>
      <c r="DV27" s="645"/>
      <c r="DW27" s="628">
        <v>3.5</v>
      </c>
      <c r="DX27" s="656"/>
      <c r="DY27" s="656"/>
      <c r="DZ27" s="656"/>
      <c r="EA27" s="656"/>
      <c r="EB27" s="656"/>
      <c r="EC27" s="657"/>
    </row>
    <row r="28" spans="2:133" ht="11.25" customHeight="1" x14ac:dyDescent="0.15">
      <c r="B28" s="620" t="s">
        <v>303</v>
      </c>
      <c r="C28" s="621"/>
      <c r="D28" s="621"/>
      <c r="E28" s="621"/>
      <c r="F28" s="621"/>
      <c r="G28" s="621"/>
      <c r="H28" s="621"/>
      <c r="I28" s="621"/>
      <c r="J28" s="621"/>
      <c r="K28" s="621"/>
      <c r="L28" s="621"/>
      <c r="M28" s="621"/>
      <c r="N28" s="621"/>
      <c r="O28" s="621"/>
      <c r="P28" s="621"/>
      <c r="Q28" s="622"/>
      <c r="R28" s="623">
        <v>109488</v>
      </c>
      <c r="S28" s="624"/>
      <c r="T28" s="624"/>
      <c r="U28" s="624"/>
      <c r="V28" s="624"/>
      <c r="W28" s="624"/>
      <c r="X28" s="624"/>
      <c r="Y28" s="625"/>
      <c r="Z28" s="626">
        <v>0.9</v>
      </c>
      <c r="AA28" s="626"/>
      <c r="AB28" s="626"/>
      <c r="AC28" s="626"/>
      <c r="AD28" s="627">
        <v>43926</v>
      </c>
      <c r="AE28" s="627"/>
      <c r="AF28" s="627"/>
      <c r="AG28" s="627"/>
      <c r="AH28" s="627"/>
      <c r="AI28" s="627"/>
      <c r="AJ28" s="627"/>
      <c r="AK28" s="627"/>
      <c r="AL28" s="628">
        <v>0.7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1273556</v>
      </c>
      <c r="CS28" s="624"/>
      <c r="CT28" s="624"/>
      <c r="CU28" s="624"/>
      <c r="CV28" s="624"/>
      <c r="CW28" s="624"/>
      <c r="CX28" s="624"/>
      <c r="CY28" s="625"/>
      <c r="CZ28" s="628">
        <v>11.1</v>
      </c>
      <c r="DA28" s="656"/>
      <c r="DB28" s="656"/>
      <c r="DC28" s="658"/>
      <c r="DD28" s="632">
        <v>1235754</v>
      </c>
      <c r="DE28" s="624"/>
      <c r="DF28" s="624"/>
      <c r="DG28" s="624"/>
      <c r="DH28" s="624"/>
      <c r="DI28" s="624"/>
      <c r="DJ28" s="624"/>
      <c r="DK28" s="625"/>
      <c r="DL28" s="632">
        <v>1235754</v>
      </c>
      <c r="DM28" s="624"/>
      <c r="DN28" s="624"/>
      <c r="DO28" s="624"/>
      <c r="DP28" s="624"/>
      <c r="DQ28" s="624"/>
      <c r="DR28" s="624"/>
      <c r="DS28" s="624"/>
      <c r="DT28" s="624"/>
      <c r="DU28" s="624"/>
      <c r="DV28" s="625"/>
      <c r="DW28" s="628">
        <v>19.100000000000001</v>
      </c>
      <c r="DX28" s="656"/>
      <c r="DY28" s="656"/>
      <c r="DZ28" s="656"/>
      <c r="EA28" s="656"/>
      <c r="EB28" s="656"/>
      <c r="EC28" s="657"/>
    </row>
    <row r="29" spans="2:133" ht="11.25" customHeight="1" x14ac:dyDescent="0.15">
      <c r="B29" s="620" t="s">
        <v>305</v>
      </c>
      <c r="C29" s="621"/>
      <c r="D29" s="621"/>
      <c r="E29" s="621"/>
      <c r="F29" s="621"/>
      <c r="G29" s="621"/>
      <c r="H29" s="621"/>
      <c r="I29" s="621"/>
      <c r="J29" s="621"/>
      <c r="K29" s="621"/>
      <c r="L29" s="621"/>
      <c r="M29" s="621"/>
      <c r="N29" s="621"/>
      <c r="O29" s="621"/>
      <c r="P29" s="621"/>
      <c r="Q29" s="622"/>
      <c r="R29" s="623">
        <v>8489</v>
      </c>
      <c r="S29" s="624"/>
      <c r="T29" s="624"/>
      <c r="U29" s="624"/>
      <c r="V29" s="624"/>
      <c r="W29" s="624"/>
      <c r="X29" s="624"/>
      <c r="Y29" s="625"/>
      <c r="Z29" s="626">
        <v>0.1</v>
      </c>
      <c r="AA29" s="626"/>
      <c r="AB29" s="626"/>
      <c r="AC29" s="626"/>
      <c r="AD29" s="627">
        <v>183</v>
      </c>
      <c r="AE29" s="627"/>
      <c r="AF29" s="627"/>
      <c r="AG29" s="627"/>
      <c r="AH29" s="627"/>
      <c r="AI29" s="627"/>
      <c r="AJ29" s="627"/>
      <c r="AK29" s="627"/>
      <c r="AL29" s="628">
        <v>0</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72</v>
      </c>
      <c r="CG29" s="621"/>
      <c r="CH29" s="621"/>
      <c r="CI29" s="621"/>
      <c r="CJ29" s="621"/>
      <c r="CK29" s="621"/>
      <c r="CL29" s="621"/>
      <c r="CM29" s="621"/>
      <c r="CN29" s="621"/>
      <c r="CO29" s="621"/>
      <c r="CP29" s="621"/>
      <c r="CQ29" s="622"/>
      <c r="CR29" s="623">
        <v>1273556</v>
      </c>
      <c r="CS29" s="644"/>
      <c r="CT29" s="644"/>
      <c r="CU29" s="644"/>
      <c r="CV29" s="644"/>
      <c r="CW29" s="644"/>
      <c r="CX29" s="644"/>
      <c r="CY29" s="645"/>
      <c r="CZ29" s="628">
        <v>11.1</v>
      </c>
      <c r="DA29" s="656"/>
      <c r="DB29" s="656"/>
      <c r="DC29" s="658"/>
      <c r="DD29" s="632">
        <v>1235754</v>
      </c>
      <c r="DE29" s="644"/>
      <c r="DF29" s="644"/>
      <c r="DG29" s="644"/>
      <c r="DH29" s="644"/>
      <c r="DI29" s="644"/>
      <c r="DJ29" s="644"/>
      <c r="DK29" s="645"/>
      <c r="DL29" s="632">
        <v>1235754</v>
      </c>
      <c r="DM29" s="644"/>
      <c r="DN29" s="644"/>
      <c r="DO29" s="644"/>
      <c r="DP29" s="644"/>
      <c r="DQ29" s="644"/>
      <c r="DR29" s="644"/>
      <c r="DS29" s="644"/>
      <c r="DT29" s="644"/>
      <c r="DU29" s="644"/>
      <c r="DV29" s="645"/>
      <c r="DW29" s="628">
        <v>19.100000000000001</v>
      </c>
      <c r="DX29" s="656"/>
      <c r="DY29" s="656"/>
      <c r="DZ29" s="656"/>
      <c r="EA29" s="656"/>
      <c r="EB29" s="656"/>
      <c r="EC29" s="657"/>
    </row>
    <row r="30" spans="2:133" ht="11.25" customHeight="1" x14ac:dyDescent="0.15">
      <c r="B30" s="620" t="s">
        <v>307</v>
      </c>
      <c r="C30" s="621"/>
      <c r="D30" s="621"/>
      <c r="E30" s="621"/>
      <c r="F30" s="621"/>
      <c r="G30" s="621"/>
      <c r="H30" s="621"/>
      <c r="I30" s="621"/>
      <c r="J30" s="621"/>
      <c r="K30" s="621"/>
      <c r="L30" s="621"/>
      <c r="M30" s="621"/>
      <c r="N30" s="621"/>
      <c r="O30" s="621"/>
      <c r="P30" s="621"/>
      <c r="Q30" s="622"/>
      <c r="R30" s="623">
        <v>1114415</v>
      </c>
      <c r="S30" s="624"/>
      <c r="T30" s="624"/>
      <c r="U30" s="624"/>
      <c r="V30" s="624"/>
      <c r="W30" s="624"/>
      <c r="X30" s="624"/>
      <c r="Y30" s="625"/>
      <c r="Z30" s="626">
        <v>8.9</v>
      </c>
      <c r="AA30" s="626"/>
      <c r="AB30" s="626"/>
      <c r="AC30" s="626"/>
      <c r="AD30" s="627" t="s">
        <v>177</v>
      </c>
      <c r="AE30" s="627"/>
      <c r="AF30" s="627"/>
      <c r="AG30" s="627"/>
      <c r="AH30" s="627"/>
      <c r="AI30" s="627"/>
      <c r="AJ30" s="627"/>
      <c r="AK30" s="627"/>
      <c r="AL30" s="628" t="s">
        <v>138</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1217300</v>
      </c>
      <c r="CS30" s="624"/>
      <c r="CT30" s="624"/>
      <c r="CU30" s="624"/>
      <c r="CV30" s="624"/>
      <c r="CW30" s="624"/>
      <c r="CX30" s="624"/>
      <c r="CY30" s="625"/>
      <c r="CZ30" s="628">
        <v>10.6</v>
      </c>
      <c r="DA30" s="656"/>
      <c r="DB30" s="656"/>
      <c r="DC30" s="658"/>
      <c r="DD30" s="632">
        <v>1179498</v>
      </c>
      <c r="DE30" s="624"/>
      <c r="DF30" s="624"/>
      <c r="DG30" s="624"/>
      <c r="DH30" s="624"/>
      <c r="DI30" s="624"/>
      <c r="DJ30" s="624"/>
      <c r="DK30" s="625"/>
      <c r="DL30" s="632">
        <v>1179498</v>
      </c>
      <c r="DM30" s="624"/>
      <c r="DN30" s="624"/>
      <c r="DO30" s="624"/>
      <c r="DP30" s="624"/>
      <c r="DQ30" s="624"/>
      <c r="DR30" s="624"/>
      <c r="DS30" s="624"/>
      <c r="DT30" s="624"/>
      <c r="DU30" s="624"/>
      <c r="DV30" s="625"/>
      <c r="DW30" s="628">
        <v>18.2</v>
      </c>
      <c r="DX30" s="656"/>
      <c r="DY30" s="656"/>
      <c r="DZ30" s="656"/>
      <c r="EA30" s="656"/>
      <c r="EB30" s="656"/>
      <c r="EC30" s="657"/>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138</v>
      </c>
      <c r="S31" s="624"/>
      <c r="T31" s="624"/>
      <c r="U31" s="624"/>
      <c r="V31" s="624"/>
      <c r="W31" s="624"/>
      <c r="X31" s="624"/>
      <c r="Y31" s="625"/>
      <c r="Z31" s="626" t="s">
        <v>244</v>
      </c>
      <c r="AA31" s="626"/>
      <c r="AB31" s="626"/>
      <c r="AC31" s="626"/>
      <c r="AD31" s="627" t="s">
        <v>138</v>
      </c>
      <c r="AE31" s="627"/>
      <c r="AF31" s="627"/>
      <c r="AG31" s="627"/>
      <c r="AH31" s="627"/>
      <c r="AI31" s="627"/>
      <c r="AJ31" s="627"/>
      <c r="AK31" s="627"/>
      <c r="AL31" s="628" t="s">
        <v>138</v>
      </c>
      <c r="AM31" s="629"/>
      <c r="AN31" s="629"/>
      <c r="AO31" s="630"/>
      <c r="AP31" s="671" t="s">
        <v>312</v>
      </c>
      <c r="AQ31" s="672"/>
      <c r="AR31" s="672"/>
      <c r="AS31" s="672"/>
      <c r="AT31" s="677" t="s">
        <v>313</v>
      </c>
      <c r="AU31" s="218"/>
      <c r="AV31" s="218"/>
      <c r="AW31" s="218"/>
      <c r="AX31" s="609" t="s">
        <v>189</v>
      </c>
      <c r="AY31" s="610"/>
      <c r="AZ31" s="610"/>
      <c r="BA31" s="610"/>
      <c r="BB31" s="610"/>
      <c r="BC31" s="610"/>
      <c r="BD31" s="610"/>
      <c r="BE31" s="610"/>
      <c r="BF31" s="611"/>
      <c r="BG31" s="670">
        <v>99.3</v>
      </c>
      <c r="BH31" s="667"/>
      <c r="BI31" s="667"/>
      <c r="BJ31" s="667"/>
      <c r="BK31" s="667"/>
      <c r="BL31" s="667"/>
      <c r="BM31" s="618">
        <v>98.7</v>
      </c>
      <c r="BN31" s="667"/>
      <c r="BO31" s="667"/>
      <c r="BP31" s="667"/>
      <c r="BQ31" s="668"/>
      <c r="BR31" s="670">
        <v>99.5</v>
      </c>
      <c r="BS31" s="667"/>
      <c r="BT31" s="667"/>
      <c r="BU31" s="667"/>
      <c r="BV31" s="667"/>
      <c r="BW31" s="667"/>
      <c r="BX31" s="618">
        <v>99</v>
      </c>
      <c r="BY31" s="667"/>
      <c r="BZ31" s="667"/>
      <c r="CA31" s="667"/>
      <c r="CB31" s="668"/>
      <c r="CD31" s="663"/>
      <c r="CE31" s="664"/>
      <c r="CF31" s="620" t="s">
        <v>314</v>
      </c>
      <c r="CG31" s="621"/>
      <c r="CH31" s="621"/>
      <c r="CI31" s="621"/>
      <c r="CJ31" s="621"/>
      <c r="CK31" s="621"/>
      <c r="CL31" s="621"/>
      <c r="CM31" s="621"/>
      <c r="CN31" s="621"/>
      <c r="CO31" s="621"/>
      <c r="CP31" s="621"/>
      <c r="CQ31" s="622"/>
      <c r="CR31" s="623">
        <v>56256</v>
      </c>
      <c r="CS31" s="644"/>
      <c r="CT31" s="644"/>
      <c r="CU31" s="644"/>
      <c r="CV31" s="644"/>
      <c r="CW31" s="644"/>
      <c r="CX31" s="644"/>
      <c r="CY31" s="645"/>
      <c r="CZ31" s="628">
        <v>0.5</v>
      </c>
      <c r="DA31" s="656"/>
      <c r="DB31" s="656"/>
      <c r="DC31" s="658"/>
      <c r="DD31" s="632">
        <v>56256</v>
      </c>
      <c r="DE31" s="644"/>
      <c r="DF31" s="644"/>
      <c r="DG31" s="644"/>
      <c r="DH31" s="644"/>
      <c r="DI31" s="644"/>
      <c r="DJ31" s="644"/>
      <c r="DK31" s="645"/>
      <c r="DL31" s="632">
        <v>56256</v>
      </c>
      <c r="DM31" s="644"/>
      <c r="DN31" s="644"/>
      <c r="DO31" s="644"/>
      <c r="DP31" s="644"/>
      <c r="DQ31" s="644"/>
      <c r="DR31" s="644"/>
      <c r="DS31" s="644"/>
      <c r="DT31" s="644"/>
      <c r="DU31" s="644"/>
      <c r="DV31" s="645"/>
      <c r="DW31" s="628">
        <v>0.9</v>
      </c>
      <c r="DX31" s="656"/>
      <c r="DY31" s="656"/>
      <c r="DZ31" s="656"/>
      <c r="EA31" s="656"/>
      <c r="EB31" s="656"/>
      <c r="EC31" s="657"/>
    </row>
    <row r="32" spans="2:133" ht="11.25" customHeight="1" x14ac:dyDescent="0.15">
      <c r="B32" s="620" t="s">
        <v>315</v>
      </c>
      <c r="C32" s="621"/>
      <c r="D32" s="621"/>
      <c r="E32" s="621"/>
      <c r="F32" s="621"/>
      <c r="G32" s="621"/>
      <c r="H32" s="621"/>
      <c r="I32" s="621"/>
      <c r="J32" s="621"/>
      <c r="K32" s="621"/>
      <c r="L32" s="621"/>
      <c r="M32" s="621"/>
      <c r="N32" s="621"/>
      <c r="O32" s="621"/>
      <c r="P32" s="621"/>
      <c r="Q32" s="622"/>
      <c r="R32" s="623">
        <v>1295602</v>
      </c>
      <c r="S32" s="624"/>
      <c r="T32" s="624"/>
      <c r="U32" s="624"/>
      <c r="V32" s="624"/>
      <c r="W32" s="624"/>
      <c r="X32" s="624"/>
      <c r="Y32" s="625"/>
      <c r="Z32" s="626">
        <v>10.4</v>
      </c>
      <c r="AA32" s="626"/>
      <c r="AB32" s="626"/>
      <c r="AC32" s="626"/>
      <c r="AD32" s="627" t="s">
        <v>177</v>
      </c>
      <c r="AE32" s="627"/>
      <c r="AF32" s="627"/>
      <c r="AG32" s="627"/>
      <c r="AH32" s="627"/>
      <c r="AI32" s="627"/>
      <c r="AJ32" s="627"/>
      <c r="AK32" s="627"/>
      <c r="AL32" s="628" t="s">
        <v>138</v>
      </c>
      <c r="AM32" s="629"/>
      <c r="AN32" s="629"/>
      <c r="AO32" s="630"/>
      <c r="AP32" s="673"/>
      <c r="AQ32" s="674"/>
      <c r="AR32" s="674"/>
      <c r="AS32" s="674"/>
      <c r="AT32" s="678"/>
      <c r="AU32" s="214" t="s">
        <v>316</v>
      </c>
      <c r="AX32" s="620" t="s">
        <v>317</v>
      </c>
      <c r="AY32" s="621"/>
      <c r="AZ32" s="621"/>
      <c r="BA32" s="621"/>
      <c r="BB32" s="621"/>
      <c r="BC32" s="621"/>
      <c r="BD32" s="621"/>
      <c r="BE32" s="621"/>
      <c r="BF32" s="622"/>
      <c r="BG32" s="680">
        <v>99.5</v>
      </c>
      <c r="BH32" s="644"/>
      <c r="BI32" s="644"/>
      <c r="BJ32" s="644"/>
      <c r="BK32" s="644"/>
      <c r="BL32" s="644"/>
      <c r="BM32" s="629">
        <v>99.2</v>
      </c>
      <c r="BN32" s="644"/>
      <c r="BO32" s="644"/>
      <c r="BP32" s="644"/>
      <c r="BQ32" s="669"/>
      <c r="BR32" s="680">
        <v>99.8</v>
      </c>
      <c r="BS32" s="644"/>
      <c r="BT32" s="644"/>
      <c r="BU32" s="644"/>
      <c r="BV32" s="644"/>
      <c r="BW32" s="644"/>
      <c r="BX32" s="629">
        <v>99.6</v>
      </c>
      <c r="BY32" s="644"/>
      <c r="BZ32" s="644"/>
      <c r="CA32" s="644"/>
      <c r="CB32" s="669"/>
      <c r="CD32" s="665"/>
      <c r="CE32" s="666"/>
      <c r="CF32" s="620" t="s">
        <v>318</v>
      </c>
      <c r="CG32" s="621"/>
      <c r="CH32" s="621"/>
      <c r="CI32" s="621"/>
      <c r="CJ32" s="621"/>
      <c r="CK32" s="621"/>
      <c r="CL32" s="621"/>
      <c r="CM32" s="621"/>
      <c r="CN32" s="621"/>
      <c r="CO32" s="621"/>
      <c r="CP32" s="621"/>
      <c r="CQ32" s="622"/>
      <c r="CR32" s="623" t="s">
        <v>244</v>
      </c>
      <c r="CS32" s="624"/>
      <c r="CT32" s="624"/>
      <c r="CU32" s="624"/>
      <c r="CV32" s="624"/>
      <c r="CW32" s="624"/>
      <c r="CX32" s="624"/>
      <c r="CY32" s="625"/>
      <c r="CZ32" s="628" t="s">
        <v>244</v>
      </c>
      <c r="DA32" s="656"/>
      <c r="DB32" s="656"/>
      <c r="DC32" s="658"/>
      <c r="DD32" s="632" t="s">
        <v>138</v>
      </c>
      <c r="DE32" s="624"/>
      <c r="DF32" s="624"/>
      <c r="DG32" s="624"/>
      <c r="DH32" s="624"/>
      <c r="DI32" s="624"/>
      <c r="DJ32" s="624"/>
      <c r="DK32" s="625"/>
      <c r="DL32" s="632" t="s">
        <v>138</v>
      </c>
      <c r="DM32" s="624"/>
      <c r="DN32" s="624"/>
      <c r="DO32" s="624"/>
      <c r="DP32" s="624"/>
      <c r="DQ32" s="624"/>
      <c r="DR32" s="624"/>
      <c r="DS32" s="624"/>
      <c r="DT32" s="624"/>
      <c r="DU32" s="624"/>
      <c r="DV32" s="625"/>
      <c r="DW32" s="628" t="s">
        <v>244</v>
      </c>
      <c r="DX32" s="656"/>
      <c r="DY32" s="656"/>
      <c r="DZ32" s="656"/>
      <c r="EA32" s="656"/>
      <c r="EB32" s="656"/>
      <c r="EC32" s="657"/>
    </row>
    <row r="33" spans="2:133" ht="11.25" customHeight="1" x14ac:dyDescent="0.15">
      <c r="B33" s="620" t="s">
        <v>319</v>
      </c>
      <c r="C33" s="621"/>
      <c r="D33" s="621"/>
      <c r="E33" s="621"/>
      <c r="F33" s="621"/>
      <c r="G33" s="621"/>
      <c r="H33" s="621"/>
      <c r="I33" s="621"/>
      <c r="J33" s="621"/>
      <c r="K33" s="621"/>
      <c r="L33" s="621"/>
      <c r="M33" s="621"/>
      <c r="N33" s="621"/>
      <c r="O33" s="621"/>
      <c r="P33" s="621"/>
      <c r="Q33" s="622"/>
      <c r="R33" s="623">
        <v>124528</v>
      </c>
      <c r="S33" s="624"/>
      <c r="T33" s="624"/>
      <c r="U33" s="624"/>
      <c r="V33" s="624"/>
      <c r="W33" s="624"/>
      <c r="X33" s="624"/>
      <c r="Y33" s="625"/>
      <c r="Z33" s="626">
        <v>1</v>
      </c>
      <c r="AA33" s="626"/>
      <c r="AB33" s="626"/>
      <c r="AC33" s="626"/>
      <c r="AD33" s="627">
        <v>825</v>
      </c>
      <c r="AE33" s="627"/>
      <c r="AF33" s="627"/>
      <c r="AG33" s="627"/>
      <c r="AH33" s="627"/>
      <c r="AI33" s="627"/>
      <c r="AJ33" s="627"/>
      <c r="AK33" s="627"/>
      <c r="AL33" s="628">
        <v>0</v>
      </c>
      <c r="AM33" s="629"/>
      <c r="AN33" s="629"/>
      <c r="AO33" s="630"/>
      <c r="AP33" s="675"/>
      <c r="AQ33" s="676"/>
      <c r="AR33" s="676"/>
      <c r="AS33" s="676"/>
      <c r="AT33" s="679"/>
      <c r="AU33" s="219"/>
      <c r="AV33" s="219"/>
      <c r="AW33" s="219"/>
      <c r="AX33" s="646" t="s">
        <v>320</v>
      </c>
      <c r="AY33" s="647"/>
      <c r="AZ33" s="647"/>
      <c r="BA33" s="647"/>
      <c r="BB33" s="647"/>
      <c r="BC33" s="647"/>
      <c r="BD33" s="647"/>
      <c r="BE33" s="647"/>
      <c r="BF33" s="648"/>
      <c r="BG33" s="681">
        <v>99.1</v>
      </c>
      <c r="BH33" s="682"/>
      <c r="BI33" s="682"/>
      <c r="BJ33" s="682"/>
      <c r="BK33" s="682"/>
      <c r="BL33" s="682"/>
      <c r="BM33" s="683">
        <v>98.2</v>
      </c>
      <c r="BN33" s="682"/>
      <c r="BO33" s="682"/>
      <c r="BP33" s="682"/>
      <c r="BQ33" s="684"/>
      <c r="BR33" s="681">
        <v>99.1</v>
      </c>
      <c r="BS33" s="682"/>
      <c r="BT33" s="682"/>
      <c r="BU33" s="682"/>
      <c r="BV33" s="682"/>
      <c r="BW33" s="682"/>
      <c r="BX33" s="683">
        <v>98.4</v>
      </c>
      <c r="BY33" s="682"/>
      <c r="BZ33" s="682"/>
      <c r="CA33" s="682"/>
      <c r="CB33" s="684"/>
      <c r="CD33" s="620" t="s">
        <v>321</v>
      </c>
      <c r="CE33" s="621"/>
      <c r="CF33" s="621"/>
      <c r="CG33" s="621"/>
      <c r="CH33" s="621"/>
      <c r="CI33" s="621"/>
      <c r="CJ33" s="621"/>
      <c r="CK33" s="621"/>
      <c r="CL33" s="621"/>
      <c r="CM33" s="621"/>
      <c r="CN33" s="621"/>
      <c r="CO33" s="621"/>
      <c r="CP33" s="621"/>
      <c r="CQ33" s="622"/>
      <c r="CR33" s="623">
        <v>6199670</v>
      </c>
      <c r="CS33" s="644"/>
      <c r="CT33" s="644"/>
      <c r="CU33" s="644"/>
      <c r="CV33" s="644"/>
      <c r="CW33" s="644"/>
      <c r="CX33" s="644"/>
      <c r="CY33" s="645"/>
      <c r="CZ33" s="628">
        <v>54</v>
      </c>
      <c r="DA33" s="656"/>
      <c r="DB33" s="656"/>
      <c r="DC33" s="658"/>
      <c r="DD33" s="632">
        <v>4913072</v>
      </c>
      <c r="DE33" s="644"/>
      <c r="DF33" s="644"/>
      <c r="DG33" s="644"/>
      <c r="DH33" s="644"/>
      <c r="DI33" s="644"/>
      <c r="DJ33" s="644"/>
      <c r="DK33" s="645"/>
      <c r="DL33" s="632">
        <v>2855726</v>
      </c>
      <c r="DM33" s="644"/>
      <c r="DN33" s="644"/>
      <c r="DO33" s="644"/>
      <c r="DP33" s="644"/>
      <c r="DQ33" s="644"/>
      <c r="DR33" s="644"/>
      <c r="DS33" s="644"/>
      <c r="DT33" s="644"/>
      <c r="DU33" s="644"/>
      <c r="DV33" s="645"/>
      <c r="DW33" s="628">
        <v>44.1</v>
      </c>
      <c r="DX33" s="656"/>
      <c r="DY33" s="656"/>
      <c r="DZ33" s="656"/>
      <c r="EA33" s="656"/>
      <c r="EB33" s="656"/>
      <c r="EC33" s="657"/>
    </row>
    <row r="34" spans="2:133" ht="11.25" customHeight="1" x14ac:dyDescent="0.15">
      <c r="B34" s="620" t="s">
        <v>322</v>
      </c>
      <c r="C34" s="621"/>
      <c r="D34" s="621"/>
      <c r="E34" s="621"/>
      <c r="F34" s="621"/>
      <c r="G34" s="621"/>
      <c r="H34" s="621"/>
      <c r="I34" s="621"/>
      <c r="J34" s="621"/>
      <c r="K34" s="621"/>
      <c r="L34" s="621"/>
      <c r="M34" s="621"/>
      <c r="N34" s="621"/>
      <c r="O34" s="621"/>
      <c r="P34" s="621"/>
      <c r="Q34" s="622"/>
      <c r="R34" s="623">
        <v>339409</v>
      </c>
      <c r="S34" s="624"/>
      <c r="T34" s="624"/>
      <c r="U34" s="624"/>
      <c r="V34" s="624"/>
      <c r="W34" s="624"/>
      <c r="X34" s="624"/>
      <c r="Y34" s="625"/>
      <c r="Z34" s="626">
        <v>2.7</v>
      </c>
      <c r="AA34" s="626"/>
      <c r="AB34" s="626"/>
      <c r="AC34" s="626"/>
      <c r="AD34" s="627" t="s">
        <v>138</v>
      </c>
      <c r="AE34" s="627"/>
      <c r="AF34" s="627"/>
      <c r="AG34" s="627"/>
      <c r="AH34" s="627"/>
      <c r="AI34" s="627"/>
      <c r="AJ34" s="627"/>
      <c r="AK34" s="627"/>
      <c r="AL34" s="628" t="s">
        <v>244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1614066</v>
      </c>
      <c r="CS34" s="624"/>
      <c r="CT34" s="624"/>
      <c r="CU34" s="624"/>
      <c r="CV34" s="624"/>
      <c r="CW34" s="624"/>
      <c r="CX34" s="624"/>
      <c r="CY34" s="625"/>
      <c r="CZ34" s="628">
        <v>14.1</v>
      </c>
      <c r="DA34" s="656"/>
      <c r="DB34" s="656"/>
      <c r="DC34" s="658"/>
      <c r="DD34" s="632">
        <v>1155771</v>
      </c>
      <c r="DE34" s="624"/>
      <c r="DF34" s="624"/>
      <c r="DG34" s="624"/>
      <c r="DH34" s="624"/>
      <c r="DI34" s="624"/>
      <c r="DJ34" s="624"/>
      <c r="DK34" s="625"/>
      <c r="DL34" s="632">
        <v>822727</v>
      </c>
      <c r="DM34" s="624"/>
      <c r="DN34" s="624"/>
      <c r="DO34" s="624"/>
      <c r="DP34" s="624"/>
      <c r="DQ34" s="624"/>
      <c r="DR34" s="624"/>
      <c r="DS34" s="624"/>
      <c r="DT34" s="624"/>
      <c r="DU34" s="624"/>
      <c r="DV34" s="625"/>
      <c r="DW34" s="628">
        <v>12.7</v>
      </c>
      <c r="DX34" s="656"/>
      <c r="DY34" s="656"/>
      <c r="DZ34" s="656"/>
      <c r="EA34" s="656"/>
      <c r="EB34" s="656"/>
      <c r="EC34" s="657"/>
    </row>
    <row r="35" spans="2:133" ht="11.25" customHeight="1" x14ac:dyDescent="0.15">
      <c r="B35" s="620" t="s">
        <v>324</v>
      </c>
      <c r="C35" s="621"/>
      <c r="D35" s="621"/>
      <c r="E35" s="621"/>
      <c r="F35" s="621"/>
      <c r="G35" s="621"/>
      <c r="H35" s="621"/>
      <c r="I35" s="621"/>
      <c r="J35" s="621"/>
      <c r="K35" s="621"/>
      <c r="L35" s="621"/>
      <c r="M35" s="621"/>
      <c r="N35" s="621"/>
      <c r="O35" s="621"/>
      <c r="P35" s="621"/>
      <c r="Q35" s="622"/>
      <c r="R35" s="623">
        <v>379313</v>
      </c>
      <c r="S35" s="624"/>
      <c r="T35" s="624"/>
      <c r="U35" s="624"/>
      <c r="V35" s="624"/>
      <c r="W35" s="624"/>
      <c r="X35" s="624"/>
      <c r="Y35" s="625"/>
      <c r="Z35" s="626">
        <v>3</v>
      </c>
      <c r="AA35" s="626"/>
      <c r="AB35" s="626"/>
      <c r="AC35" s="626"/>
      <c r="AD35" s="627" t="s">
        <v>138</v>
      </c>
      <c r="AE35" s="627"/>
      <c r="AF35" s="627"/>
      <c r="AG35" s="627"/>
      <c r="AH35" s="627"/>
      <c r="AI35" s="627"/>
      <c r="AJ35" s="627"/>
      <c r="AK35" s="627"/>
      <c r="AL35" s="628" t="s">
        <v>138</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194462</v>
      </c>
      <c r="CS35" s="644"/>
      <c r="CT35" s="644"/>
      <c r="CU35" s="644"/>
      <c r="CV35" s="644"/>
      <c r="CW35" s="644"/>
      <c r="CX35" s="644"/>
      <c r="CY35" s="645"/>
      <c r="CZ35" s="628">
        <v>1.7</v>
      </c>
      <c r="DA35" s="656"/>
      <c r="DB35" s="656"/>
      <c r="DC35" s="658"/>
      <c r="DD35" s="632">
        <v>126687</v>
      </c>
      <c r="DE35" s="644"/>
      <c r="DF35" s="644"/>
      <c r="DG35" s="644"/>
      <c r="DH35" s="644"/>
      <c r="DI35" s="644"/>
      <c r="DJ35" s="644"/>
      <c r="DK35" s="645"/>
      <c r="DL35" s="632">
        <v>83968</v>
      </c>
      <c r="DM35" s="644"/>
      <c r="DN35" s="644"/>
      <c r="DO35" s="644"/>
      <c r="DP35" s="644"/>
      <c r="DQ35" s="644"/>
      <c r="DR35" s="644"/>
      <c r="DS35" s="644"/>
      <c r="DT35" s="644"/>
      <c r="DU35" s="644"/>
      <c r="DV35" s="645"/>
      <c r="DW35" s="628">
        <v>1.3</v>
      </c>
      <c r="DX35" s="656"/>
      <c r="DY35" s="656"/>
      <c r="DZ35" s="656"/>
      <c r="EA35" s="656"/>
      <c r="EB35" s="656"/>
      <c r="EC35" s="657"/>
    </row>
    <row r="36" spans="2:133" ht="11.25" customHeight="1" x14ac:dyDescent="0.15">
      <c r="B36" s="620" t="s">
        <v>328</v>
      </c>
      <c r="C36" s="621"/>
      <c r="D36" s="621"/>
      <c r="E36" s="621"/>
      <c r="F36" s="621"/>
      <c r="G36" s="621"/>
      <c r="H36" s="621"/>
      <c r="I36" s="621"/>
      <c r="J36" s="621"/>
      <c r="K36" s="621"/>
      <c r="L36" s="621"/>
      <c r="M36" s="621"/>
      <c r="N36" s="621"/>
      <c r="O36" s="621"/>
      <c r="P36" s="621"/>
      <c r="Q36" s="622"/>
      <c r="R36" s="623">
        <v>983855</v>
      </c>
      <c r="S36" s="624"/>
      <c r="T36" s="624"/>
      <c r="U36" s="624"/>
      <c r="V36" s="624"/>
      <c r="W36" s="624"/>
      <c r="X36" s="624"/>
      <c r="Y36" s="625"/>
      <c r="Z36" s="626">
        <v>7.9</v>
      </c>
      <c r="AA36" s="626"/>
      <c r="AB36" s="626"/>
      <c r="AC36" s="626"/>
      <c r="AD36" s="627" t="s">
        <v>138</v>
      </c>
      <c r="AE36" s="627"/>
      <c r="AF36" s="627"/>
      <c r="AG36" s="627"/>
      <c r="AH36" s="627"/>
      <c r="AI36" s="627"/>
      <c r="AJ36" s="627"/>
      <c r="AK36" s="627"/>
      <c r="AL36" s="628" t="s">
        <v>138</v>
      </c>
      <c r="AM36" s="629"/>
      <c r="AN36" s="629"/>
      <c r="AO36" s="630"/>
      <c r="AP36" s="222"/>
      <c r="AQ36" s="689" t="s">
        <v>329</v>
      </c>
      <c r="AR36" s="690"/>
      <c r="AS36" s="690"/>
      <c r="AT36" s="690"/>
      <c r="AU36" s="690"/>
      <c r="AV36" s="690"/>
      <c r="AW36" s="690"/>
      <c r="AX36" s="690"/>
      <c r="AY36" s="691"/>
      <c r="AZ36" s="612">
        <v>1744635</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3025</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2247200</v>
      </c>
      <c r="CS36" s="624"/>
      <c r="CT36" s="624"/>
      <c r="CU36" s="624"/>
      <c r="CV36" s="624"/>
      <c r="CW36" s="624"/>
      <c r="CX36" s="624"/>
      <c r="CY36" s="625"/>
      <c r="CZ36" s="628">
        <v>19.600000000000001</v>
      </c>
      <c r="DA36" s="656"/>
      <c r="DB36" s="656"/>
      <c r="DC36" s="658"/>
      <c r="DD36" s="632">
        <v>1951401</v>
      </c>
      <c r="DE36" s="624"/>
      <c r="DF36" s="624"/>
      <c r="DG36" s="624"/>
      <c r="DH36" s="624"/>
      <c r="DI36" s="624"/>
      <c r="DJ36" s="624"/>
      <c r="DK36" s="625"/>
      <c r="DL36" s="632">
        <v>1382046</v>
      </c>
      <c r="DM36" s="624"/>
      <c r="DN36" s="624"/>
      <c r="DO36" s="624"/>
      <c r="DP36" s="624"/>
      <c r="DQ36" s="624"/>
      <c r="DR36" s="624"/>
      <c r="DS36" s="624"/>
      <c r="DT36" s="624"/>
      <c r="DU36" s="624"/>
      <c r="DV36" s="625"/>
      <c r="DW36" s="628">
        <v>21.3</v>
      </c>
      <c r="DX36" s="656"/>
      <c r="DY36" s="656"/>
      <c r="DZ36" s="656"/>
      <c r="EA36" s="656"/>
      <c r="EB36" s="656"/>
      <c r="EC36" s="657"/>
    </row>
    <row r="37" spans="2:133" ht="11.25" customHeight="1" x14ac:dyDescent="0.15">
      <c r="B37" s="620" t="s">
        <v>332</v>
      </c>
      <c r="C37" s="621"/>
      <c r="D37" s="621"/>
      <c r="E37" s="621"/>
      <c r="F37" s="621"/>
      <c r="G37" s="621"/>
      <c r="H37" s="621"/>
      <c r="I37" s="621"/>
      <c r="J37" s="621"/>
      <c r="K37" s="621"/>
      <c r="L37" s="621"/>
      <c r="M37" s="621"/>
      <c r="N37" s="621"/>
      <c r="O37" s="621"/>
      <c r="P37" s="621"/>
      <c r="Q37" s="622"/>
      <c r="R37" s="623">
        <v>295648</v>
      </c>
      <c r="S37" s="624"/>
      <c r="T37" s="624"/>
      <c r="U37" s="624"/>
      <c r="V37" s="624"/>
      <c r="W37" s="624"/>
      <c r="X37" s="624"/>
      <c r="Y37" s="625"/>
      <c r="Z37" s="626">
        <v>2.4</v>
      </c>
      <c r="AA37" s="626"/>
      <c r="AB37" s="626"/>
      <c r="AC37" s="626"/>
      <c r="AD37" s="627">
        <v>7565</v>
      </c>
      <c r="AE37" s="627"/>
      <c r="AF37" s="627"/>
      <c r="AG37" s="627"/>
      <c r="AH37" s="627"/>
      <c r="AI37" s="627"/>
      <c r="AJ37" s="627"/>
      <c r="AK37" s="627"/>
      <c r="AL37" s="628">
        <v>0.1</v>
      </c>
      <c r="AM37" s="629"/>
      <c r="AN37" s="629"/>
      <c r="AO37" s="630"/>
      <c r="AQ37" s="686" t="s">
        <v>333</v>
      </c>
      <c r="AR37" s="687"/>
      <c r="AS37" s="687"/>
      <c r="AT37" s="687"/>
      <c r="AU37" s="687"/>
      <c r="AV37" s="687"/>
      <c r="AW37" s="687"/>
      <c r="AX37" s="687"/>
      <c r="AY37" s="688"/>
      <c r="AZ37" s="623">
        <v>594977</v>
      </c>
      <c r="BA37" s="624"/>
      <c r="BB37" s="624"/>
      <c r="BC37" s="624"/>
      <c r="BD37" s="644"/>
      <c r="BE37" s="644"/>
      <c r="BF37" s="669"/>
      <c r="BG37" s="620" t="s">
        <v>334</v>
      </c>
      <c r="BH37" s="621"/>
      <c r="BI37" s="621"/>
      <c r="BJ37" s="621"/>
      <c r="BK37" s="621"/>
      <c r="BL37" s="621"/>
      <c r="BM37" s="621"/>
      <c r="BN37" s="621"/>
      <c r="BO37" s="621"/>
      <c r="BP37" s="621"/>
      <c r="BQ37" s="621"/>
      <c r="BR37" s="621"/>
      <c r="BS37" s="621"/>
      <c r="BT37" s="621"/>
      <c r="BU37" s="622"/>
      <c r="BV37" s="623">
        <v>-832</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799835</v>
      </c>
      <c r="CS37" s="644"/>
      <c r="CT37" s="644"/>
      <c r="CU37" s="644"/>
      <c r="CV37" s="644"/>
      <c r="CW37" s="644"/>
      <c r="CX37" s="644"/>
      <c r="CY37" s="645"/>
      <c r="CZ37" s="628">
        <v>7</v>
      </c>
      <c r="DA37" s="656"/>
      <c r="DB37" s="656"/>
      <c r="DC37" s="658"/>
      <c r="DD37" s="632">
        <v>799256</v>
      </c>
      <c r="DE37" s="644"/>
      <c r="DF37" s="644"/>
      <c r="DG37" s="644"/>
      <c r="DH37" s="644"/>
      <c r="DI37" s="644"/>
      <c r="DJ37" s="644"/>
      <c r="DK37" s="645"/>
      <c r="DL37" s="632">
        <v>799256</v>
      </c>
      <c r="DM37" s="644"/>
      <c r="DN37" s="644"/>
      <c r="DO37" s="644"/>
      <c r="DP37" s="644"/>
      <c r="DQ37" s="644"/>
      <c r="DR37" s="644"/>
      <c r="DS37" s="644"/>
      <c r="DT37" s="644"/>
      <c r="DU37" s="644"/>
      <c r="DV37" s="645"/>
      <c r="DW37" s="628">
        <v>12.3</v>
      </c>
      <c r="DX37" s="656"/>
      <c r="DY37" s="656"/>
      <c r="DZ37" s="656"/>
      <c r="EA37" s="656"/>
      <c r="EB37" s="656"/>
      <c r="EC37" s="657"/>
    </row>
    <row r="38" spans="2:133" ht="11.25" customHeight="1" x14ac:dyDescent="0.15">
      <c r="B38" s="620" t="s">
        <v>336</v>
      </c>
      <c r="C38" s="621"/>
      <c r="D38" s="621"/>
      <c r="E38" s="621"/>
      <c r="F38" s="621"/>
      <c r="G38" s="621"/>
      <c r="H38" s="621"/>
      <c r="I38" s="621"/>
      <c r="J38" s="621"/>
      <c r="K38" s="621"/>
      <c r="L38" s="621"/>
      <c r="M38" s="621"/>
      <c r="N38" s="621"/>
      <c r="O38" s="621"/>
      <c r="P38" s="621"/>
      <c r="Q38" s="622"/>
      <c r="R38" s="623">
        <v>681955</v>
      </c>
      <c r="S38" s="624"/>
      <c r="T38" s="624"/>
      <c r="U38" s="624"/>
      <c r="V38" s="624"/>
      <c r="W38" s="624"/>
      <c r="X38" s="624"/>
      <c r="Y38" s="625"/>
      <c r="Z38" s="626">
        <v>5.5</v>
      </c>
      <c r="AA38" s="626"/>
      <c r="AB38" s="626"/>
      <c r="AC38" s="626"/>
      <c r="AD38" s="627" t="s">
        <v>138</v>
      </c>
      <c r="AE38" s="627"/>
      <c r="AF38" s="627"/>
      <c r="AG38" s="627"/>
      <c r="AH38" s="627"/>
      <c r="AI38" s="627"/>
      <c r="AJ38" s="627"/>
      <c r="AK38" s="627"/>
      <c r="AL38" s="628" t="s">
        <v>138</v>
      </c>
      <c r="AM38" s="629"/>
      <c r="AN38" s="629"/>
      <c r="AO38" s="630"/>
      <c r="AQ38" s="686" t="s">
        <v>337</v>
      </c>
      <c r="AR38" s="687"/>
      <c r="AS38" s="687"/>
      <c r="AT38" s="687"/>
      <c r="AU38" s="687"/>
      <c r="AV38" s="687"/>
      <c r="AW38" s="687"/>
      <c r="AX38" s="687"/>
      <c r="AY38" s="688"/>
      <c r="AZ38" s="623">
        <v>379132</v>
      </c>
      <c r="BA38" s="624"/>
      <c r="BB38" s="624"/>
      <c r="BC38" s="624"/>
      <c r="BD38" s="644"/>
      <c r="BE38" s="644"/>
      <c r="BF38" s="669"/>
      <c r="BG38" s="620" t="s">
        <v>338</v>
      </c>
      <c r="BH38" s="621"/>
      <c r="BI38" s="621"/>
      <c r="BJ38" s="621"/>
      <c r="BK38" s="621"/>
      <c r="BL38" s="621"/>
      <c r="BM38" s="621"/>
      <c r="BN38" s="621"/>
      <c r="BO38" s="621"/>
      <c r="BP38" s="621"/>
      <c r="BQ38" s="621"/>
      <c r="BR38" s="621"/>
      <c r="BS38" s="621"/>
      <c r="BT38" s="621"/>
      <c r="BU38" s="622"/>
      <c r="BV38" s="623">
        <v>1765</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1223504</v>
      </c>
      <c r="CS38" s="624"/>
      <c r="CT38" s="624"/>
      <c r="CU38" s="624"/>
      <c r="CV38" s="624"/>
      <c r="CW38" s="624"/>
      <c r="CX38" s="624"/>
      <c r="CY38" s="625"/>
      <c r="CZ38" s="628">
        <v>10.7</v>
      </c>
      <c r="DA38" s="656"/>
      <c r="DB38" s="656"/>
      <c r="DC38" s="658"/>
      <c r="DD38" s="632">
        <v>1129012</v>
      </c>
      <c r="DE38" s="624"/>
      <c r="DF38" s="624"/>
      <c r="DG38" s="624"/>
      <c r="DH38" s="624"/>
      <c r="DI38" s="624"/>
      <c r="DJ38" s="624"/>
      <c r="DK38" s="625"/>
      <c r="DL38" s="632">
        <v>566985</v>
      </c>
      <c r="DM38" s="624"/>
      <c r="DN38" s="624"/>
      <c r="DO38" s="624"/>
      <c r="DP38" s="624"/>
      <c r="DQ38" s="624"/>
      <c r="DR38" s="624"/>
      <c r="DS38" s="624"/>
      <c r="DT38" s="624"/>
      <c r="DU38" s="624"/>
      <c r="DV38" s="625"/>
      <c r="DW38" s="628">
        <v>8.6999999999999993</v>
      </c>
      <c r="DX38" s="656"/>
      <c r="DY38" s="656"/>
      <c r="DZ38" s="656"/>
      <c r="EA38" s="656"/>
      <c r="EB38" s="656"/>
      <c r="EC38" s="657"/>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244</v>
      </c>
      <c r="S39" s="624"/>
      <c r="T39" s="624"/>
      <c r="U39" s="624"/>
      <c r="V39" s="624"/>
      <c r="W39" s="624"/>
      <c r="X39" s="624"/>
      <c r="Y39" s="625"/>
      <c r="Z39" s="626" t="s">
        <v>138</v>
      </c>
      <c r="AA39" s="626"/>
      <c r="AB39" s="626"/>
      <c r="AC39" s="626"/>
      <c r="AD39" s="627" t="s">
        <v>244</v>
      </c>
      <c r="AE39" s="627"/>
      <c r="AF39" s="627"/>
      <c r="AG39" s="627"/>
      <c r="AH39" s="627"/>
      <c r="AI39" s="627"/>
      <c r="AJ39" s="627"/>
      <c r="AK39" s="627"/>
      <c r="AL39" s="628" t="s">
        <v>138</v>
      </c>
      <c r="AM39" s="629"/>
      <c r="AN39" s="629"/>
      <c r="AO39" s="630"/>
      <c r="AQ39" s="686" t="s">
        <v>341</v>
      </c>
      <c r="AR39" s="687"/>
      <c r="AS39" s="687"/>
      <c r="AT39" s="687"/>
      <c r="AU39" s="687"/>
      <c r="AV39" s="687"/>
      <c r="AW39" s="687"/>
      <c r="AX39" s="687"/>
      <c r="AY39" s="688"/>
      <c r="AZ39" s="623">
        <v>120000</v>
      </c>
      <c r="BA39" s="624"/>
      <c r="BB39" s="624"/>
      <c r="BC39" s="624"/>
      <c r="BD39" s="644"/>
      <c r="BE39" s="644"/>
      <c r="BF39" s="669"/>
      <c r="BG39" s="620" t="s">
        <v>342</v>
      </c>
      <c r="BH39" s="621"/>
      <c r="BI39" s="621"/>
      <c r="BJ39" s="621"/>
      <c r="BK39" s="621"/>
      <c r="BL39" s="621"/>
      <c r="BM39" s="621"/>
      <c r="BN39" s="621"/>
      <c r="BO39" s="621"/>
      <c r="BP39" s="621"/>
      <c r="BQ39" s="621"/>
      <c r="BR39" s="621"/>
      <c r="BS39" s="621"/>
      <c r="BT39" s="621"/>
      <c r="BU39" s="622"/>
      <c r="BV39" s="623">
        <v>2869</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893638</v>
      </c>
      <c r="CS39" s="644"/>
      <c r="CT39" s="644"/>
      <c r="CU39" s="644"/>
      <c r="CV39" s="644"/>
      <c r="CW39" s="644"/>
      <c r="CX39" s="644"/>
      <c r="CY39" s="645"/>
      <c r="CZ39" s="628">
        <v>7.8</v>
      </c>
      <c r="DA39" s="656"/>
      <c r="DB39" s="656"/>
      <c r="DC39" s="658"/>
      <c r="DD39" s="632">
        <v>535901</v>
      </c>
      <c r="DE39" s="644"/>
      <c r="DF39" s="644"/>
      <c r="DG39" s="644"/>
      <c r="DH39" s="644"/>
      <c r="DI39" s="644"/>
      <c r="DJ39" s="644"/>
      <c r="DK39" s="645"/>
      <c r="DL39" s="632" t="s">
        <v>244</v>
      </c>
      <c r="DM39" s="644"/>
      <c r="DN39" s="644"/>
      <c r="DO39" s="644"/>
      <c r="DP39" s="644"/>
      <c r="DQ39" s="644"/>
      <c r="DR39" s="644"/>
      <c r="DS39" s="644"/>
      <c r="DT39" s="644"/>
      <c r="DU39" s="644"/>
      <c r="DV39" s="645"/>
      <c r="DW39" s="628" t="s">
        <v>138</v>
      </c>
      <c r="DX39" s="656"/>
      <c r="DY39" s="656"/>
      <c r="DZ39" s="656"/>
      <c r="EA39" s="656"/>
      <c r="EB39" s="656"/>
      <c r="EC39" s="657"/>
    </row>
    <row r="40" spans="2:133" ht="11.25" customHeight="1" x14ac:dyDescent="0.15">
      <c r="B40" s="620" t="s">
        <v>344</v>
      </c>
      <c r="C40" s="621"/>
      <c r="D40" s="621"/>
      <c r="E40" s="621"/>
      <c r="F40" s="621"/>
      <c r="G40" s="621"/>
      <c r="H40" s="621"/>
      <c r="I40" s="621"/>
      <c r="J40" s="621"/>
      <c r="K40" s="621"/>
      <c r="L40" s="621"/>
      <c r="M40" s="621"/>
      <c r="N40" s="621"/>
      <c r="O40" s="621"/>
      <c r="P40" s="621"/>
      <c r="Q40" s="622"/>
      <c r="R40" s="623">
        <v>67755</v>
      </c>
      <c r="S40" s="624"/>
      <c r="T40" s="624"/>
      <c r="U40" s="624"/>
      <c r="V40" s="624"/>
      <c r="W40" s="624"/>
      <c r="X40" s="624"/>
      <c r="Y40" s="625"/>
      <c r="Z40" s="626">
        <v>0.5</v>
      </c>
      <c r="AA40" s="626"/>
      <c r="AB40" s="626"/>
      <c r="AC40" s="626"/>
      <c r="AD40" s="627" t="s">
        <v>138</v>
      </c>
      <c r="AE40" s="627"/>
      <c r="AF40" s="627"/>
      <c r="AG40" s="627"/>
      <c r="AH40" s="627"/>
      <c r="AI40" s="627"/>
      <c r="AJ40" s="627"/>
      <c r="AK40" s="627"/>
      <c r="AL40" s="628" t="s">
        <v>138</v>
      </c>
      <c r="AM40" s="629"/>
      <c r="AN40" s="629"/>
      <c r="AO40" s="630"/>
      <c r="AQ40" s="686" t="s">
        <v>345</v>
      </c>
      <c r="AR40" s="687"/>
      <c r="AS40" s="687"/>
      <c r="AT40" s="687"/>
      <c r="AU40" s="687"/>
      <c r="AV40" s="687"/>
      <c r="AW40" s="687"/>
      <c r="AX40" s="687"/>
      <c r="AY40" s="688"/>
      <c r="AZ40" s="623">
        <v>21452</v>
      </c>
      <c r="BA40" s="624"/>
      <c r="BB40" s="624"/>
      <c r="BC40" s="624"/>
      <c r="BD40" s="644"/>
      <c r="BE40" s="644"/>
      <c r="BF40" s="669"/>
      <c r="BG40" s="673" t="s">
        <v>346</v>
      </c>
      <c r="BH40" s="674"/>
      <c r="BI40" s="674"/>
      <c r="BJ40" s="674"/>
      <c r="BK40" s="674"/>
      <c r="BL40" s="223"/>
      <c r="BM40" s="621" t="s">
        <v>347</v>
      </c>
      <c r="BN40" s="621"/>
      <c r="BO40" s="621"/>
      <c r="BP40" s="621"/>
      <c r="BQ40" s="621"/>
      <c r="BR40" s="621"/>
      <c r="BS40" s="621"/>
      <c r="BT40" s="621"/>
      <c r="BU40" s="622"/>
      <c r="BV40" s="623">
        <v>110</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26800</v>
      </c>
      <c r="CS40" s="624"/>
      <c r="CT40" s="624"/>
      <c r="CU40" s="624"/>
      <c r="CV40" s="624"/>
      <c r="CW40" s="624"/>
      <c r="CX40" s="624"/>
      <c r="CY40" s="625"/>
      <c r="CZ40" s="628">
        <v>0.2</v>
      </c>
      <c r="DA40" s="656"/>
      <c r="DB40" s="656"/>
      <c r="DC40" s="658"/>
      <c r="DD40" s="632">
        <v>14300</v>
      </c>
      <c r="DE40" s="624"/>
      <c r="DF40" s="624"/>
      <c r="DG40" s="624"/>
      <c r="DH40" s="624"/>
      <c r="DI40" s="624"/>
      <c r="DJ40" s="624"/>
      <c r="DK40" s="625"/>
      <c r="DL40" s="632" t="s">
        <v>138</v>
      </c>
      <c r="DM40" s="624"/>
      <c r="DN40" s="624"/>
      <c r="DO40" s="624"/>
      <c r="DP40" s="624"/>
      <c r="DQ40" s="624"/>
      <c r="DR40" s="624"/>
      <c r="DS40" s="624"/>
      <c r="DT40" s="624"/>
      <c r="DU40" s="624"/>
      <c r="DV40" s="625"/>
      <c r="DW40" s="628" t="s">
        <v>244</v>
      </c>
      <c r="DX40" s="656"/>
      <c r="DY40" s="656"/>
      <c r="DZ40" s="656"/>
      <c r="EA40" s="656"/>
      <c r="EB40" s="656"/>
      <c r="EC40" s="657"/>
    </row>
    <row r="41" spans="2:133" ht="11.25" customHeight="1" x14ac:dyDescent="0.15">
      <c r="B41" s="646" t="s">
        <v>349</v>
      </c>
      <c r="C41" s="647"/>
      <c r="D41" s="647"/>
      <c r="E41" s="647"/>
      <c r="F41" s="647"/>
      <c r="G41" s="647"/>
      <c r="H41" s="647"/>
      <c r="I41" s="647"/>
      <c r="J41" s="647"/>
      <c r="K41" s="647"/>
      <c r="L41" s="647"/>
      <c r="M41" s="647"/>
      <c r="N41" s="647"/>
      <c r="O41" s="647"/>
      <c r="P41" s="647"/>
      <c r="Q41" s="648"/>
      <c r="R41" s="695">
        <v>12505521</v>
      </c>
      <c r="S41" s="696"/>
      <c r="T41" s="696"/>
      <c r="U41" s="696"/>
      <c r="V41" s="696"/>
      <c r="W41" s="696"/>
      <c r="X41" s="696"/>
      <c r="Y41" s="700"/>
      <c r="Z41" s="701">
        <v>100</v>
      </c>
      <c r="AA41" s="701"/>
      <c r="AB41" s="701"/>
      <c r="AC41" s="701"/>
      <c r="AD41" s="702">
        <v>6414078</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117840</v>
      </c>
      <c r="BA41" s="624"/>
      <c r="BB41" s="624"/>
      <c r="BC41" s="624"/>
      <c r="BD41" s="644"/>
      <c r="BE41" s="644"/>
      <c r="BF41" s="669"/>
      <c r="BG41" s="673"/>
      <c r="BH41" s="674"/>
      <c r="BI41" s="674"/>
      <c r="BJ41" s="674"/>
      <c r="BK41" s="674"/>
      <c r="BL41" s="223"/>
      <c r="BM41" s="621" t="s">
        <v>351</v>
      </c>
      <c r="BN41" s="621"/>
      <c r="BO41" s="621"/>
      <c r="BP41" s="621"/>
      <c r="BQ41" s="621"/>
      <c r="BR41" s="621"/>
      <c r="BS41" s="621"/>
      <c r="BT41" s="621"/>
      <c r="BU41" s="622"/>
      <c r="BV41" s="623" t="s">
        <v>177</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244</v>
      </c>
      <c r="CS41" s="644"/>
      <c r="CT41" s="644"/>
      <c r="CU41" s="644"/>
      <c r="CV41" s="644"/>
      <c r="CW41" s="644"/>
      <c r="CX41" s="644"/>
      <c r="CY41" s="645"/>
      <c r="CZ41" s="628" t="s">
        <v>177</v>
      </c>
      <c r="DA41" s="656"/>
      <c r="DB41" s="656"/>
      <c r="DC41" s="658"/>
      <c r="DD41" s="632" t="s">
        <v>244</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353</v>
      </c>
      <c r="AR42" s="693"/>
      <c r="AS42" s="693"/>
      <c r="AT42" s="693"/>
      <c r="AU42" s="693"/>
      <c r="AV42" s="693"/>
      <c r="AW42" s="693"/>
      <c r="AX42" s="693"/>
      <c r="AY42" s="694"/>
      <c r="AZ42" s="695">
        <v>511234</v>
      </c>
      <c r="BA42" s="696"/>
      <c r="BB42" s="696"/>
      <c r="BC42" s="696"/>
      <c r="BD42" s="682"/>
      <c r="BE42" s="682"/>
      <c r="BF42" s="684"/>
      <c r="BG42" s="675"/>
      <c r="BH42" s="676"/>
      <c r="BI42" s="676"/>
      <c r="BJ42" s="676"/>
      <c r="BK42" s="676"/>
      <c r="BL42" s="224"/>
      <c r="BM42" s="647" t="s">
        <v>354</v>
      </c>
      <c r="BN42" s="647"/>
      <c r="BO42" s="647"/>
      <c r="BP42" s="647"/>
      <c r="BQ42" s="647"/>
      <c r="BR42" s="647"/>
      <c r="BS42" s="647"/>
      <c r="BT42" s="647"/>
      <c r="BU42" s="648"/>
      <c r="BV42" s="695">
        <v>409</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1282195</v>
      </c>
      <c r="CS42" s="644"/>
      <c r="CT42" s="644"/>
      <c r="CU42" s="644"/>
      <c r="CV42" s="644"/>
      <c r="CW42" s="644"/>
      <c r="CX42" s="644"/>
      <c r="CY42" s="645"/>
      <c r="CZ42" s="628">
        <v>11.2</v>
      </c>
      <c r="DA42" s="656"/>
      <c r="DB42" s="656"/>
      <c r="DC42" s="658"/>
      <c r="DD42" s="632">
        <v>270635</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21764</v>
      </c>
      <c r="CS43" s="644"/>
      <c r="CT43" s="644"/>
      <c r="CU43" s="644"/>
      <c r="CV43" s="644"/>
      <c r="CW43" s="644"/>
      <c r="CX43" s="644"/>
      <c r="CY43" s="645"/>
      <c r="CZ43" s="628">
        <v>0.2</v>
      </c>
      <c r="DA43" s="656"/>
      <c r="DB43" s="656"/>
      <c r="DC43" s="658"/>
      <c r="DD43" s="632">
        <v>21764</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359</v>
      </c>
      <c r="CG44" s="621"/>
      <c r="CH44" s="621"/>
      <c r="CI44" s="621"/>
      <c r="CJ44" s="621"/>
      <c r="CK44" s="621"/>
      <c r="CL44" s="621"/>
      <c r="CM44" s="621"/>
      <c r="CN44" s="621"/>
      <c r="CO44" s="621"/>
      <c r="CP44" s="621"/>
      <c r="CQ44" s="622"/>
      <c r="CR44" s="623">
        <v>1282195</v>
      </c>
      <c r="CS44" s="624"/>
      <c r="CT44" s="624"/>
      <c r="CU44" s="624"/>
      <c r="CV44" s="624"/>
      <c r="CW44" s="624"/>
      <c r="CX44" s="624"/>
      <c r="CY44" s="625"/>
      <c r="CZ44" s="628">
        <v>11.2</v>
      </c>
      <c r="DA44" s="629"/>
      <c r="DB44" s="629"/>
      <c r="DC44" s="635"/>
      <c r="DD44" s="632">
        <v>270635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498530</v>
      </c>
      <c r="CS45" s="644"/>
      <c r="CT45" s="644"/>
      <c r="CU45" s="644"/>
      <c r="CV45" s="644"/>
      <c r="CW45" s="644"/>
      <c r="CX45" s="644"/>
      <c r="CY45" s="645"/>
      <c r="CZ45" s="628">
        <v>4.3</v>
      </c>
      <c r="DA45" s="656"/>
      <c r="DB45" s="656"/>
      <c r="DC45" s="658"/>
      <c r="DD45" s="632">
        <v>21347</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362</v>
      </c>
      <c r="CG46" s="621"/>
      <c r="CH46" s="621"/>
      <c r="CI46" s="621"/>
      <c r="CJ46" s="621"/>
      <c r="CK46" s="621"/>
      <c r="CL46" s="621"/>
      <c r="CM46" s="621"/>
      <c r="CN46" s="621"/>
      <c r="CO46" s="621"/>
      <c r="CP46" s="621"/>
      <c r="CQ46" s="622"/>
      <c r="CR46" s="623">
        <v>777152</v>
      </c>
      <c r="CS46" s="624"/>
      <c r="CT46" s="624"/>
      <c r="CU46" s="624"/>
      <c r="CV46" s="624"/>
      <c r="CW46" s="624"/>
      <c r="CX46" s="624"/>
      <c r="CY46" s="625"/>
      <c r="CZ46" s="628">
        <v>6.8</v>
      </c>
      <c r="DA46" s="629"/>
      <c r="DB46" s="629"/>
      <c r="DC46" s="635"/>
      <c r="DD46" s="632">
        <v>247960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363</v>
      </c>
      <c r="CG47" s="621"/>
      <c r="CH47" s="621"/>
      <c r="CI47" s="621"/>
      <c r="CJ47" s="621"/>
      <c r="CK47" s="621"/>
      <c r="CL47" s="621"/>
      <c r="CM47" s="621"/>
      <c r="CN47" s="621"/>
      <c r="CO47" s="621"/>
      <c r="CP47" s="621"/>
      <c r="CQ47" s="622"/>
      <c r="CR47" s="623" t="s">
        <v>177</v>
      </c>
      <c r="CS47" s="644"/>
      <c r="CT47" s="644"/>
      <c r="CU47" s="644"/>
      <c r="CV47" s="644"/>
      <c r="CW47" s="644"/>
      <c r="CX47" s="644"/>
      <c r="CY47" s="645"/>
      <c r="CZ47" s="628" t="s">
        <v>138</v>
      </c>
      <c r="DA47" s="656"/>
      <c r="DB47" s="656"/>
      <c r="DC47" s="658"/>
      <c r="DD47" s="632" t="s">
        <v>244</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364</v>
      </c>
      <c r="CG48" s="621"/>
      <c r="CH48" s="621"/>
      <c r="CI48" s="621"/>
      <c r="CJ48" s="621"/>
      <c r="CK48" s="621"/>
      <c r="CL48" s="621"/>
      <c r="CM48" s="621"/>
      <c r="CN48" s="621"/>
      <c r="CO48" s="621"/>
      <c r="CP48" s="621"/>
      <c r="CQ48" s="622"/>
      <c r="CR48" s="623" t="s">
        <v>138</v>
      </c>
      <c r="CS48" s="624"/>
      <c r="CT48" s="624"/>
      <c r="CU48" s="624"/>
      <c r="CV48" s="624"/>
      <c r="CW48" s="624"/>
      <c r="CX48" s="624"/>
      <c r="CY48" s="625"/>
      <c r="CZ48" s="628" t="s">
        <v>244</v>
      </c>
      <c r="DA48" s="629"/>
      <c r="DB48" s="629"/>
      <c r="DC48" s="635"/>
      <c r="DD48" s="632" t="s">
        <v>244</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365</v>
      </c>
      <c r="CE49" s="647"/>
      <c r="CF49" s="647"/>
      <c r="CG49" s="647"/>
      <c r="CH49" s="647"/>
      <c r="CI49" s="647"/>
      <c r="CJ49" s="647"/>
      <c r="CK49" s="647"/>
      <c r="CL49" s="647"/>
      <c r="CM49" s="647"/>
      <c r="CN49" s="647"/>
      <c r="CO49" s="647"/>
      <c r="CP49" s="647"/>
      <c r="CQ49" s="648"/>
      <c r="CR49" s="695">
        <v>11475812</v>
      </c>
      <c r="CS49" s="682"/>
      <c r="CT49" s="682"/>
      <c r="CU49" s="682"/>
      <c r="CV49" s="682"/>
      <c r="CW49" s="682"/>
      <c r="CX49" s="682"/>
      <c r="CY49" s="711"/>
      <c r="CZ49" s="703">
        <v>100</v>
      </c>
      <c r="DA49" s="712"/>
      <c r="DB49" s="712"/>
      <c r="DC49" s="713"/>
      <c r="DD49" s="714">
        <v>8216396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geYflacYGY2E6vyIcR9x6LmFbbSYi6j5NviobjIbkRIlV7GGC3kYTiL5MkKkQNl3EsDL3ia7NMJjVyNaNNrzTg==" saltValue="phwSp3TmX4lP7vtjCRWQR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388</v>
      </c>
      <c r="C7" s="750"/>
      <c r="D7" s="750"/>
      <c r="E7" s="750"/>
      <c r="F7" s="750"/>
      <c r="G7" s="750"/>
      <c r="H7" s="750"/>
      <c r="I7" s="750"/>
      <c r="J7" s="750"/>
      <c r="K7" s="750"/>
      <c r="L7" s="750"/>
      <c r="M7" s="750"/>
      <c r="N7" s="750"/>
      <c r="O7" s="750"/>
      <c r="P7" s="751"/>
      <c r="Q7" s="752">
        <v>11475</v>
      </c>
      <c r="R7" s="753"/>
      <c r="S7" s="753"/>
      <c r="T7" s="753"/>
      <c r="U7" s="753"/>
      <c r="V7" s="753">
        <v>11459</v>
      </c>
      <c r="W7" s="753"/>
      <c r="X7" s="753"/>
      <c r="Y7" s="753"/>
      <c r="Z7" s="753"/>
      <c r="AA7" s="753">
        <v>1016</v>
      </c>
      <c r="AB7" s="753"/>
      <c r="AC7" s="753"/>
      <c r="AD7" s="753"/>
      <c r="AE7" s="754"/>
      <c r="AF7" s="755">
        <v>958</v>
      </c>
      <c r="AG7" s="756"/>
      <c r="AH7" s="756"/>
      <c r="AI7" s="756"/>
      <c r="AJ7" s="757"/>
      <c r="AK7" s="758">
        <v>385</v>
      </c>
      <c r="AL7" s="759"/>
      <c r="AM7" s="759"/>
      <c r="AN7" s="759"/>
      <c r="AO7" s="759"/>
      <c r="AP7" s="759">
        <v>9508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607</v>
      </c>
      <c r="BS7" s="746" t="s">
        <v>608</v>
      </c>
      <c r="BT7" s="747"/>
      <c r="BU7" s="747"/>
      <c r="BV7" s="747"/>
      <c r="BW7" s="747"/>
      <c r="BX7" s="747"/>
      <c r="BY7" s="747"/>
      <c r="BZ7" s="747"/>
      <c r="CA7" s="747"/>
      <c r="CB7" s="747"/>
      <c r="CC7" s="747"/>
      <c r="CD7" s="747"/>
      <c r="CE7" s="747"/>
      <c r="CF7" s="747"/>
      <c r="CG7" s="762"/>
      <c r="CH7" s="743">
        <v>24</v>
      </c>
      <c r="CI7" s="744"/>
      <c r="CJ7" s="744"/>
      <c r="CK7" s="744"/>
      <c r="CL7" s="745"/>
      <c r="CM7" s="743">
        <v>173</v>
      </c>
      <c r="CN7" s="744"/>
      <c r="CO7" s="744"/>
      <c r="CP7" s="744"/>
      <c r="CQ7" s="745"/>
      <c r="CR7" s="743">
        <v>3</v>
      </c>
      <c r="CS7" s="744"/>
      <c r="CT7" s="744"/>
      <c r="CU7" s="744"/>
      <c r="CV7" s="745"/>
      <c r="CW7" s="743">
        <v>0</v>
      </c>
      <c r="CX7" s="744"/>
      <c r="CY7" s="744"/>
      <c r="CZ7" s="744"/>
      <c r="DA7" s="745"/>
      <c r="DB7" s="743" t="s">
        <v>613</v>
      </c>
      <c r="DC7" s="744"/>
      <c r="DD7" s="744"/>
      <c r="DE7" s="744"/>
      <c r="DF7" s="745"/>
      <c r="DG7" s="743" t="s">
        <v>613</v>
      </c>
      <c r="DH7" s="744"/>
      <c r="DI7" s="744"/>
      <c r="DJ7" s="744"/>
      <c r="DK7" s="745"/>
      <c r="DL7" s="743">
        <v>28</v>
      </c>
      <c r="DM7" s="744"/>
      <c r="DN7" s="744"/>
      <c r="DO7" s="744"/>
      <c r="DP7" s="745"/>
      <c r="DQ7" s="743" t="s">
        <v>613</v>
      </c>
      <c r="DR7" s="744"/>
      <c r="DS7" s="744"/>
      <c r="DT7" s="744"/>
      <c r="DU7" s="745"/>
      <c r="DV7" s="746"/>
      <c r="DW7" s="747"/>
      <c r="DX7" s="747"/>
      <c r="DY7" s="747"/>
      <c r="DZ7" s="748"/>
      <c r="EA7" s="234"/>
    </row>
    <row r="8" spans="1:131" s="235" customFormat="1" ht="26.25" customHeight="1" x14ac:dyDescent="0.15">
      <c r="A8" s="238">
        <v>2</v>
      </c>
      <c r="B8" s="780" t="s">
        <v>389</v>
      </c>
      <c r="C8" s="781"/>
      <c r="D8" s="781"/>
      <c r="E8" s="781"/>
      <c r="F8" s="781"/>
      <c r="G8" s="781"/>
      <c r="H8" s="781"/>
      <c r="I8" s="781"/>
      <c r="J8" s="781"/>
      <c r="K8" s="781"/>
      <c r="L8" s="781"/>
      <c r="M8" s="781"/>
      <c r="N8" s="781"/>
      <c r="O8" s="781"/>
      <c r="P8" s="782"/>
      <c r="Q8" s="783">
        <v>8</v>
      </c>
      <c r="R8" s="784"/>
      <c r="S8" s="784"/>
      <c r="T8" s="784"/>
      <c r="U8" s="784"/>
      <c r="V8" s="784">
        <v>5</v>
      </c>
      <c r="W8" s="784"/>
      <c r="X8" s="784"/>
      <c r="Y8" s="784"/>
      <c r="Z8" s="784"/>
      <c r="AA8" s="784">
        <v>3</v>
      </c>
      <c r="AB8" s="784"/>
      <c r="AC8" s="784"/>
      <c r="AD8" s="784"/>
      <c r="AE8" s="785"/>
      <c r="AF8" s="786">
        <v>3</v>
      </c>
      <c r="AG8" s="787"/>
      <c r="AH8" s="787"/>
      <c r="AI8" s="787"/>
      <c r="AJ8" s="788"/>
      <c r="AK8" s="769">
        <v>4</v>
      </c>
      <c r="AL8" s="770"/>
      <c r="AM8" s="770"/>
      <c r="AN8" s="770"/>
      <c r="AO8" s="770"/>
      <c r="AP8" s="770" t="s">
        <v>595</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609</v>
      </c>
      <c r="BT8" s="774"/>
      <c r="BU8" s="774"/>
      <c r="BV8" s="774"/>
      <c r="BW8" s="774"/>
      <c r="BX8" s="774"/>
      <c r="BY8" s="774"/>
      <c r="BZ8" s="774"/>
      <c r="CA8" s="774"/>
      <c r="CB8" s="774"/>
      <c r="CC8" s="774"/>
      <c r="CD8" s="774"/>
      <c r="CE8" s="774"/>
      <c r="CF8" s="774"/>
      <c r="CG8" s="775"/>
      <c r="CH8" s="776">
        <v>0</v>
      </c>
      <c r="CI8" s="777"/>
      <c r="CJ8" s="777"/>
      <c r="CK8" s="777"/>
      <c r="CL8" s="778"/>
      <c r="CM8" s="776">
        <v>51</v>
      </c>
      <c r="CN8" s="777"/>
      <c r="CO8" s="777"/>
      <c r="CP8" s="777"/>
      <c r="CQ8" s="778"/>
      <c r="CR8" s="776">
        <v>75</v>
      </c>
      <c r="CS8" s="777"/>
      <c r="CT8" s="777"/>
      <c r="CU8" s="777"/>
      <c r="CV8" s="778"/>
      <c r="CW8" s="776" t="s">
        <v>613</v>
      </c>
      <c r="CX8" s="777"/>
      <c r="CY8" s="777"/>
      <c r="CZ8" s="777"/>
      <c r="DA8" s="778"/>
      <c r="DB8" s="776" t="s">
        <v>613</v>
      </c>
      <c r="DC8" s="777"/>
      <c r="DD8" s="777"/>
      <c r="DE8" s="777"/>
      <c r="DF8" s="778"/>
      <c r="DG8" s="776" t="s">
        <v>613</v>
      </c>
      <c r="DH8" s="777"/>
      <c r="DI8" s="777"/>
      <c r="DJ8" s="777"/>
      <c r="DK8" s="778"/>
      <c r="DL8" s="776" t="s">
        <v>613</v>
      </c>
      <c r="DM8" s="777"/>
      <c r="DN8" s="777"/>
      <c r="DO8" s="777"/>
      <c r="DP8" s="778"/>
      <c r="DQ8" s="776" t="s">
        <v>613</v>
      </c>
      <c r="DR8" s="777"/>
      <c r="DS8" s="777"/>
      <c r="DT8" s="777"/>
      <c r="DU8" s="778"/>
      <c r="DV8" s="773"/>
      <c r="DW8" s="774"/>
      <c r="DX8" s="774"/>
      <c r="DY8" s="774"/>
      <c r="DZ8" s="779"/>
      <c r="EA8" s="234"/>
    </row>
    <row r="9" spans="1:131" s="235" customFormat="1" ht="26.25" customHeight="1" x14ac:dyDescent="0.15">
      <c r="A9" s="238">
        <v>3</v>
      </c>
      <c r="B9" s="780" t="s">
        <v>390</v>
      </c>
      <c r="C9" s="781"/>
      <c r="D9" s="781"/>
      <c r="E9" s="781"/>
      <c r="F9" s="781"/>
      <c r="G9" s="781"/>
      <c r="H9" s="781"/>
      <c r="I9" s="781"/>
      <c r="J9" s="781"/>
      <c r="K9" s="781"/>
      <c r="L9" s="781"/>
      <c r="M9" s="781"/>
      <c r="N9" s="781"/>
      <c r="O9" s="781"/>
      <c r="P9" s="782"/>
      <c r="Q9" s="783">
        <v>38</v>
      </c>
      <c r="R9" s="784"/>
      <c r="S9" s="784"/>
      <c r="T9" s="784"/>
      <c r="U9" s="784"/>
      <c r="V9" s="784">
        <v>27</v>
      </c>
      <c r="W9" s="784"/>
      <c r="X9" s="784"/>
      <c r="Y9" s="784"/>
      <c r="Z9" s="784"/>
      <c r="AA9" s="784">
        <v>11</v>
      </c>
      <c r="AB9" s="784"/>
      <c r="AC9" s="784"/>
      <c r="AD9" s="784"/>
      <c r="AE9" s="785"/>
      <c r="AF9" s="786">
        <v>11</v>
      </c>
      <c r="AG9" s="787"/>
      <c r="AH9" s="787"/>
      <c r="AI9" s="787"/>
      <c r="AJ9" s="788"/>
      <c r="AK9" s="769">
        <v>5</v>
      </c>
      <c r="AL9" s="770"/>
      <c r="AM9" s="770"/>
      <c r="AN9" s="770"/>
      <c r="AO9" s="770"/>
      <c r="AP9" s="770">
        <v>23</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610</v>
      </c>
      <c r="BT9" s="774"/>
      <c r="BU9" s="774"/>
      <c r="BV9" s="774"/>
      <c r="BW9" s="774"/>
      <c r="BX9" s="774"/>
      <c r="BY9" s="774"/>
      <c r="BZ9" s="774"/>
      <c r="CA9" s="774"/>
      <c r="CB9" s="774"/>
      <c r="CC9" s="774"/>
      <c r="CD9" s="774"/>
      <c r="CE9" s="774"/>
      <c r="CF9" s="774"/>
      <c r="CG9" s="775"/>
      <c r="CH9" s="776">
        <v>0</v>
      </c>
      <c r="CI9" s="777"/>
      <c r="CJ9" s="777"/>
      <c r="CK9" s="777"/>
      <c r="CL9" s="778"/>
      <c r="CM9" s="776">
        <v>39</v>
      </c>
      <c r="CN9" s="777"/>
      <c r="CO9" s="777"/>
      <c r="CP9" s="777"/>
      <c r="CQ9" s="778"/>
      <c r="CR9" s="776">
        <v>9</v>
      </c>
      <c r="CS9" s="777"/>
      <c r="CT9" s="777"/>
      <c r="CU9" s="777"/>
      <c r="CV9" s="778"/>
      <c r="CW9" s="776">
        <v>4</v>
      </c>
      <c r="CX9" s="777"/>
      <c r="CY9" s="777"/>
      <c r="CZ9" s="777"/>
      <c r="DA9" s="778"/>
      <c r="DB9" s="776" t="s">
        <v>613</v>
      </c>
      <c r="DC9" s="777"/>
      <c r="DD9" s="777"/>
      <c r="DE9" s="777"/>
      <c r="DF9" s="778"/>
      <c r="DG9" s="776" t="s">
        <v>613</v>
      </c>
      <c r="DH9" s="777"/>
      <c r="DI9" s="777"/>
      <c r="DJ9" s="777"/>
      <c r="DK9" s="778"/>
      <c r="DL9" s="776" t="s">
        <v>613</v>
      </c>
      <c r="DM9" s="777"/>
      <c r="DN9" s="777"/>
      <c r="DO9" s="777"/>
      <c r="DP9" s="778"/>
      <c r="DQ9" s="776" t="s">
        <v>613</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611</v>
      </c>
      <c r="BT10" s="774"/>
      <c r="BU10" s="774"/>
      <c r="BV10" s="774"/>
      <c r="BW10" s="774"/>
      <c r="BX10" s="774"/>
      <c r="BY10" s="774"/>
      <c r="BZ10" s="774"/>
      <c r="CA10" s="774"/>
      <c r="CB10" s="774"/>
      <c r="CC10" s="774"/>
      <c r="CD10" s="774"/>
      <c r="CE10" s="774"/>
      <c r="CF10" s="774"/>
      <c r="CG10" s="775"/>
      <c r="CH10" s="776">
        <v>2</v>
      </c>
      <c r="CI10" s="777"/>
      <c r="CJ10" s="777"/>
      <c r="CK10" s="777"/>
      <c r="CL10" s="778"/>
      <c r="CM10" s="776">
        <v>50</v>
      </c>
      <c r="CN10" s="777"/>
      <c r="CO10" s="777"/>
      <c r="CP10" s="777"/>
      <c r="CQ10" s="778"/>
      <c r="CR10" s="776">
        <v>5</v>
      </c>
      <c r="CS10" s="777"/>
      <c r="CT10" s="777"/>
      <c r="CU10" s="777"/>
      <c r="CV10" s="778"/>
      <c r="CW10" s="776" t="s">
        <v>613</v>
      </c>
      <c r="CX10" s="777"/>
      <c r="CY10" s="777"/>
      <c r="CZ10" s="777"/>
      <c r="DA10" s="778"/>
      <c r="DB10" s="776" t="s">
        <v>613</v>
      </c>
      <c r="DC10" s="777"/>
      <c r="DD10" s="777"/>
      <c r="DE10" s="777"/>
      <c r="DF10" s="778"/>
      <c r="DG10" s="776" t="s">
        <v>613</v>
      </c>
      <c r="DH10" s="777"/>
      <c r="DI10" s="777"/>
      <c r="DJ10" s="777"/>
      <c r="DK10" s="778"/>
      <c r="DL10" s="776" t="s">
        <v>613</v>
      </c>
      <c r="DM10" s="777"/>
      <c r="DN10" s="777"/>
      <c r="DO10" s="777"/>
      <c r="DP10" s="778"/>
      <c r="DQ10" s="776" t="s">
        <v>613</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612</v>
      </c>
      <c r="BT11" s="774"/>
      <c r="BU11" s="774"/>
      <c r="BV11" s="774"/>
      <c r="BW11" s="774"/>
      <c r="BX11" s="774"/>
      <c r="BY11" s="774"/>
      <c r="BZ11" s="774"/>
      <c r="CA11" s="774"/>
      <c r="CB11" s="774"/>
      <c r="CC11" s="774"/>
      <c r="CD11" s="774"/>
      <c r="CE11" s="774"/>
      <c r="CF11" s="774"/>
      <c r="CG11" s="775"/>
      <c r="CH11" s="776">
        <v>2</v>
      </c>
      <c r="CI11" s="777"/>
      <c r="CJ11" s="777"/>
      <c r="CK11" s="777"/>
      <c r="CL11" s="778"/>
      <c r="CM11" s="776">
        <v>9</v>
      </c>
      <c r="CN11" s="777"/>
      <c r="CO11" s="777"/>
      <c r="CP11" s="777"/>
      <c r="CQ11" s="778"/>
      <c r="CR11" s="776">
        <v>5</v>
      </c>
      <c r="CS11" s="777"/>
      <c r="CT11" s="777"/>
      <c r="CU11" s="777"/>
      <c r="CV11" s="778"/>
      <c r="CW11" s="776">
        <v>10</v>
      </c>
      <c r="CX11" s="777"/>
      <c r="CY11" s="777"/>
      <c r="CZ11" s="777"/>
      <c r="DA11" s="778"/>
      <c r="DB11" s="776" t="s">
        <v>613</v>
      </c>
      <c r="DC11" s="777"/>
      <c r="DD11" s="777"/>
      <c r="DE11" s="777"/>
      <c r="DF11" s="778"/>
      <c r="DG11" s="776" t="s">
        <v>613</v>
      </c>
      <c r="DH11" s="777"/>
      <c r="DI11" s="777"/>
      <c r="DJ11" s="777"/>
      <c r="DK11" s="778"/>
      <c r="DL11" s="776" t="s">
        <v>613</v>
      </c>
      <c r="DM11" s="777"/>
      <c r="DN11" s="777"/>
      <c r="DO11" s="777"/>
      <c r="DP11" s="778"/>
      <c r="DQ11" s="776" t="s">
        <v>613</v>
      </c>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12506</v>
      </c>
      <c r="R23" s="793"/>
      <c r="S23" s="793"/>
      <c r="T23" s="793"/>
      <c r="U23" s="793"/>
      <c r="V23" s="793">
        <v>11476</v>
      </c>
      <c r="W23" s="793"/>
      <c r="X23" s="793"/>
      <c r="Y23" s="793"/>
      <c r="Z23" s="793"/>
      <c r="AA23" s="793">
        <v>1030</v>
      </c>
      <c r="AB23" s="793"/>
      <c r="AC23" s="793"/>
      <c r="AD23" s="793"/>
      <c r="AE23" s="794"/>
      <c r="AF23" s="795">
        <v>972</v>
      </c>
      <c r="AG23" s="793"/>
      <c r="AH23" s="793"/>
      <c r="AI23" s="793"/>
      <c r="AJ23" s="796"/>
      <c r="AK23" s="797"/>
      <c r="AL23" s="798"/>
      <c r="AM23" s="798"/>
      <c r="AN23" s="798"/>
      <c r="AO23" s="798"/>
      <c r="AP23" s="793">
        <v>9531</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371</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405</v>
      </c>
      <c r="C28" s="750"/>
      <c r="D28" s="750"/>
      <c r="E28" s="750"/>
      <c r="F28" s="750"/>
      <c r="G28" s="750"/>
      <c r="H28" s="750"/>
      <c r="I28" s="750"/>
      <c r="J28" s="750"/>
      <c r="K28" s="750"/>
      <c r="L28" s="750"/>
      <c r="M28" s="750"/>
      <c r="N28" s="750"/>
      <c r="O28" s="750"/>
      <c r="P28" s="751"/>
      <c r="Q28" s="822">
        <v>1667</v>
      </c>
      <c r="R28" s="823"/>
      <c r="S28" s="823"/>
      <c r="T28" s="823"/>
      <c r="U28" s="823"/>
      <c r="V28" s="823">
        <v>1664</v>
      </c>
      <c r="W28" s="823"/>
      <c r="X28" s="823"/>
      <c r="Y28" s="823"/>
      <c r="Z28" s="823"/>
      <c r="AA28" s="823">
        <v>3</v>
      </c>
      <c r="AB28" s="823"/>
      <c r="AC28" s="823"/>
      <c r="AD28" s="823"/>
      <c r="AE28" s="824"/>
      <c r="AF28" s="825">
        <v>3</v>
      </c>
      <c r="AG28" s="823"/>
      <c r="AH28" s="823"/>
      <c r="AI28" s="823"/>
      <c r="AJ28" s="826"/>
      <c r="AK28" s="827">
        <v>110</v>
      </c>
      <c r="AL28" s="828"/>
      <c r="AM28" s="828"/>
      <c r="AN28" s="828"/>
      <c r="AO28" s="828"/>
      <c r="AP28" s="828" t="s">
        <v>595</v>
      </c>
      <c r="AQ28" s="828"/>
      <c r="AR28" s="828"/>
      <c r="AS28" s="828"/>
      <c r="AT28" s="828"/>
      <c r="AU28" s="828" t="s">
        <v>595</v>
      </c>
      <c r="AV28" s="828"/>
      <c r="AW28" s="828"/>
      <c r="AX28" s="828"/>
      <c r="AY28" s="828"/>
      <c r="AZ28" s="829" t="s">
        <v>595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406</v>
      </c>
      <c r="C29" s="781"/>
      <c r="D29" s="781"/>
      <c r="E29" s="781"/>
      <c r="F29" s="781"/>
      <c r="G29" s="781"/>
      <c r="H29" s="781"/>
      <c r="I29" s="781"/>
      <c r="J29" s="781"/>
      <c r="K29" s="781"/>
      <c r="L29" s="781"/>
      <c r="M29" s="781"/>
      <c r="N29" s="781"/>
      <c r="O29" s="781"/>
      <c r="P29" s="782"/>
      <c r="Q29" s="783">
        <v>109</v>
      </c>
      <c r="R29" s="784"/>
      <c r="S29" s="784"/>
      <c r="T29" s="784"/>
      <c r="U29" s="784"/>
      <c r="V29" s="784">
        <v>88</v>
      </c>
      <c r="W29" s="784"/>
      <c r="X29" s="784"/>
      <c r="Y29" s="784"/>
      <c r="Z29" s="784"/>
      <c r="AA29" s="784">
        <v>21</v>
      </c>
      <c r="AB29" s="784"/>
      <c r="AC29" s="784"/>
      <c r="AD29" s="784"/>
      <c r="AE29" s="785"/>
      <c r="AF29" s="786">
        <v>21</v>
      </c>
      <c r="AG29" s="787"/>
      <c r="AH29" s="787"/>
      <c r="AI29" s="787"/>
      <c r="AJ29" s="788"/>
      <c r="AK29" s="834">
        <v>7</v>
      </c>
      <c r="AL29" s="830"/>
      <c r="AM29" s="830"/>
      <c r="AN29" s="830"/>
      <c r="AO29" s="830"/>
      <c r="AP29" s="830" t="s">
        <v>595</v>
      </c>
      <c r="AQ29" s="830"/>
      <c r="AR29" s="830"/>
      <c r="AS29" s="830"/>
      <c r="AT29" s="830"/>
      <c r="AU29" s="830" t="s">
        <v>595</v>
      </c>
      <c r="AV29" s="830"/>
      <c r="AW29" s="830"/>
      <c r="AX29" s="830"/>
      <c r="AY29" s="830"/>
      <c r="AZ29" s="831" t="s">
        <v>595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407</v>
      </c>
      <c r="C30" s="781"/>
      <c r="D30" s="781"/>
      <c r="E30" s="781"/>
      <c r="F30" s="781"/>
      <c r="G30" s="781"/>
      <c r="H30" s="781"/>
      <c r="I30" s="781"/>
      <c r="J30" s="781"/>
      <c r="K30" s="781"/>
      <c r="L30" s="781"/>
      <c r="M30" s="781"/>
      <c r="N30" s="781"/>
      <c r="O30" s="781"/>
      <c r="P30" s="782"/>
      <c r="Q30" s="783">
        <v>1981</v>
      </c>
      <c r="R30" s="784"/>
      <c r="S30" s="784"/>
      <c r="T30" s="784"/>
      <c r="U30" s="784"/>
      <c r="V30" s="784">
        <v>1852</v>
      </c>
      <c r="W30" s="784"/>
      <c r="X30" s="784"/>
      <c r="Y30" s="784"/>
      <c r="Z30" s="784"/>
      <c r="AA30" s="784">
        <v>129</v>
      </c>
      <c r="AB30" s="784"/>
      <c r="AC30" s="784"/>
      <c r="AD30" s="784"/>
      <c r="AE30" s="785"/>
      <c r="AF30" s="786">
        <v>129</v>
      </c>
      <c r="AG30" s="787"/>
      <c r="AH30" s="787"/>
      <c r="AI30" s="787"/>
      <c r="AJ30" s="788"/>
      <c r="AK30" s="834">
        <v>269</v>
      </c>
      <c r="AL30" s="830"/>
      <c r="AM30" s="830"/>
      <c r="AN30" s="830"/>
      <c r="AO30" s="830"/>
      <c r="AP30" s="830" t="s">
        <v>595</v>
      </c>
      <c r="AQ30" s="830"/>
      <c r="AR30" s="830"/>
      <c r="AS30" s="830"/>
      <c r="AT30" s="830"/>
      <c r="AU30" s="830" t="s">
        <v>595</v>
      </c>
      <c r="AV30" s="830"/>
      <c r="AW30" s="830"/>
      <c r="AX30" s="830"/>
      <c r="AY30" s="830"/>
      <c r="AZ30" s="831" t="s">
        <v>595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408</v>
      </c>
      <c r="C31" s="781"/>
      <c r="D31" s="781"/>
      <c r="E31" s="781"/>
      <c r="F31" s="781"/>
      <c r="G31" s="781"/>
      <c r="H31" s="781"/>
      <c r="I31" s="781"/>
      <c r="J31" s="781"/>
      <c r="K31" s="781"/>
      <c r="L31" s="781"/>
      <c r="M31" s="781"/>
      <c r="N31" s="781"/>
      <c r="O31" s="781"/>
      <c r="P31" s="782"/>
      <c r="Q31" s="783">
        <v>24</v>
      </c>
      <c r="R31" s="784"/>
      <c r="S31" s="784"/>
      <c r="T31" s="784"/>
      <c r="U31" s="784"/>
      <c r="V31" s="784">
        <v>22</v>
      </c>
      <c r="W31" s="784"/>
      <c r="X31" s="784"/>
      <c r="Y31" s="784"/>
      <c r="Z31" s="784"/>
      <c r="AA31" s="784">
        <v>2</v>
      </c>
      <c r="AB31" s="784"/>
      <c r="AC31" s="784"/>
      <c r="AD31" s="784"/>
      <c r="AE31" s="785"/>
      <c r="AF31" s="786">
        <v>2</v>
      </c>
      <c r="AG31" s="787"/>
      <c r="AH31" s="787"/>
      <c r="AI31" s="787"/>
      <c r="AJ31" s="788"/>
      <c r="AK31" s="834">
        <v>15</v>
      </c>
      <c r="AL31" s="830"/>
      <c r="AM31" s="830"/>
      <c r="AN31" s="830"/>
      <c r="AO31" s="830"/>
      <c r="AP31" s="830">
        <v>147</v>
      </c>
      <c r="AQ31" s="830"/>
      <c r="AR31" s="830"/>
      <c r="AS31" s="830"/>
      <c r="AT31" s="830"/>
      <c r="AU31" s="830" t="s">
        <v>595</v>
      </c>
      <c r="AV31" s="830"/>
      <c r="AW31" s="830"/>
      <c r="AX31" s="830"/>
      <c r="AY31" s="830"/>
      <c r="AZ31" s="831" t="s">
        <v>595</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409</v>
      </c>
      <c r="C32" s="781"/>
      <c r="D32" s="781"/>
      <c r="E32" s="781"/>
      <c r="F32" s="781"/>
      <c r="G32" s="781"/>
      <c r="H32" s="781"/>
      <c r="I32" s="781"/>
      <c r="J32" s="781"/>
      <c r="K32" s="781"/>
      <c r="L32" s="781"/>
      <c r="M32" s="781"/>
      <c r="N32" s="781"/>
      <c r="O32" s="781"/>
      <c r="P32" s="782"/>
      <c r="Q32" s="783">
        <v>226</v>
      </c>
      <c r="R32" s="784"/>
      <c r="S32" s="784"/>
      <c r="T32" s="784"/>
      <c r="U32" s="784"/>
      <c r="V32" s="784">
        <v>226</v>
      </c>
      <c r="W32" s="784"/>
      <c r="X32" s="784"/>
      <c r="Y32" s="784"/>
      <c r="Z32" s="784"/>
      <c r="AA32" s="784">
        <v>0</v>
      </c>
      <c r="AB32" s="784"/>
      <c r="AC32" s="784"/>
      <c r="AD32" s="784"/>
      <c r="AE32" s="785"/>
      <c r="AF32" s="786">
        <v>0</v>
      </c>
      <c r="AG32" s="787"/>
      <c r="AH32" s="787"/>
      <c r="AI32" s="787"/>
      <c r="AJ32" s="788"/>
      <c r="AK32" s="834">
        <v>43</v>
      </c>
      <c r="AL32" s="830"/>
      <c r="AM32" s="830"/>
      <c r="AN32" s="830"/>
      <c r="AO32" s="830"/>
      <c r="AP32" s="830" t="s">
        <v>595</v>
      </c>
      <c r="AQ32" s="830"/>
      <c r="AR32" s="830"/>
      <c r="AS32" s="830"/>
      <c r="AT32" s="830"/>
      <c r="AU32" s="830" t="s">
        <v>595</v>
      </c>
      <c r="AV32" s="830"/>
      <c r="AW32" s="830"/>
      <c r="AX32" s="830"/>
      <c r="AY32" s="830"/>
      <c r="AZ32" s="831" t="s">
        <v>595</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410</v>
      </c>
      <c r="C33" s="781"/>
      <c r="D33" s="781"/>
      <c r="E33" s="781"/>
      <c r="F33" s="781"/>
      <c r="G33" s="781"/>
      <c r="H33" s="781"/>
      <c r="I33" s="781"/>
      <c r="J33" s="781"/>
      <c r="K33" s="781"/>
      <c r="L33" s="781"/>
      <c r="M33" s="781"/>
      <c r="N33" s="781"/>
      <c r="O33" s="781"/>
      <c r="P33" s="782"/>
      <c r="Q33" s="783">
        <v>389</v>
      </c>
      <c r="R33" s="784"/>
      <c r="S33" s="784"/>
      <c r="T33" s="784"/>
      <c r="U33" s="784"/>
      <c r="V33" s="784">
        <v>348</v>
      </c>
      <c r="W33" s="784"/>
      <c r="X33" s="784"/>
      <c r="Y33" s="784"/>
      <c r="Z33" s="784"/>
      <c r="AA33" s="784">
        <v>41</v>
      </c>
      <c r="AB33" s="784"/>
      <c r="AC33" s="784"/>
      <c r="AD33" s="784"/>
      <c r="AE33" s="785"/>
      <c r="AF33" s="786">
        <v>1092</v>
      </c>
      <c r="AG33" s="787"/>
      <c r="AH33" s="787"/>
      <c r="AI33" s="787"/>
      <c r="AJ33" s="788"/>
      <c r="AK33" s="834">
        <v>21</v>
      </c>
      <c r="AL33" s="830"/>
      <c r="AM33" s="830"/>
      <c r="AN33" s="830"/>
      <c r="AO33" s="830"/>
      <c r="AP33" s="830">
        <v>1724</v>
      </c>
      <c r="AQ33" s="830"/>
      <c r="AR33" s="830"/>
      <c r="AS33" s="830"/>
      <c r="AT33" s="830"/>
      <c r="AU33" s="830">
        <v>209</v>
      </c>
      <c r="AV33" s="830"/>
      <c r="AW33" s="830"/>
      <c r="AX33" s="830"/>
      <c r="AY33" s="830"/>
      <c r="AZ33" s="831" t="s">
        <v>595</v>
      </c>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412</v>
      </c>
      <c r="C34" s="781"/>
      <c r="D34" s="781"/>
      <c r="E34" s="781"/>
      <c r="F34" s="781"/>
      <c r="G34" s="781"/>
      <c r="H34" s="781"/>
      <c r="I34" s="781"/>
      <c r="J34" s="781"/>
      <c r="K34" s="781"/>
      <c r="L34" s="781"/>
      <c r="M34" s="781"/>
      <c r="N34" s="781"/>
      <c r="O34" s="781"/>
      <c r="P34" s="782"/>
      <c r="Q34" s="783">
        <v>26</v>
      </c>
      <c r="R34" s="784"/>
      <c r="S34" s="784"/>
      <c r="T34" s="784"/>
      <c r="U34" s="784"/>
      <c r="V34" s="784">
        <v>33</v>
      </c>
      <c r="W34" s="784"/>
      <c r="X34" s="784"/>
      <c r="Y34" s="784"/>
      <c r="Z34" s="784"/>
      <c r="AA34" s="784">
        <v>7</v>
      </c>
      <c r="AB34" s="784"/>
      <c r="AC34" s="784"/>
      <c r="AD34" s="784"/>
      <c r="AE34" s="785"/>
      <c r="AF34" s="786">
        <v>249</v>
      </c>
      <c r="AG34" s="787"/>
      <c r="AH34" s="787"/>
      <c r="AI34" s="787"/>
      <c r="AJ34" s="788"/>
      <c r="AK34" s="834">
        <v>1</v>
      </c>
      <c r="AL34" s="830"/>
      <c r="AM34" s="830"/>
      <c r="AN34" s="830"/>
      <c r="AO34" s="830"/>
      <c r="AP34" s="830" t="s">
        <v>595</v>
      </c>
      <c r="AQ34" s="830"/>
      <c r="AR34" s="830"/>
      <c r="AS34" s="830"/>
      <c r="AT34" s="830"/>
      <c r="AU34" s="835" t="s">
        <v>595</v>
      </c>
      <c r="AV34" s="836"/>
      <c r="AW34" s="836"/>
      <c r="AX34" s="836"/>
      <c r="AY34" s="834"/>
      <c r="AZ34" s="831" t="s">
        <v>595</v>
      </c>
      <c r="BA34" s="831"/>
      <c r="BB34" s="831"/>
      <c r="BC34" s="831"/>
      <c r="BD34" s="831"/>
      <c r="BE34" s="832" t="s">
        <v>413</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414</v>
      </c>
      <c r="C35" s="781"/>
      <c r="D35" s="781"/>
      <c r="E35" s="781"/>
      <c r="F35" s="781"/>
      <c r="G35" s="781"/>
      <c r="H35" s="781"/>
      <c r="I35" s="781"/>
      <c r="J35" s="781"/>
      <c r="K35" s="781"/>
      <c r="L35" s="781"/>
      <c r="M35" s="781"/>
      <c r="N35" s="781"/>
      <c r="O35" s="781"/>
      <c r="P35" s="782"/>
      <c r="Q35" s="783">
        <v>466</v>
      </c>
      <c r="R35" s="784"/>
      <c r="S35" s="784"/>
      <c r="T35" s="784"/>
      <c r="U35" s="784"/>
      <c r="V35" s="784">
        <v>467</v>
      </c>
      <c r="W35" s="784"/>
      <c r="X35" s="784"/>
      <c r="Y35" s="784"/>
      <c r="Z35" s="784"/>
      <c r="AA35" s="784">
        <v>-1</v>
      </c>
      <c r="AB35" s="784"/>
      <c r="AC35" s="784"/>
      <c r="AD35" s="784"/>
      <c r="AE35" s="785"/>
      <c r="AF35" s="786">
        <v>42</v>
      </c>
      <c r="AG35" s="787"/>
      <c r="AH35" s="787"/>
      <c r="AI35" s="787"/>
      <c r="AJ35" s="788"/>
      <c r="AK35" s="834">
        <v>123</v>
      </c>
      <c r="AL35" s="830"/>
      <c r="AM35" s="830"/>
      <c r="AN35" s="830"/>
      <c r="AO35" s="830"/>
      <c r="AP35" s="830">
        <v>479</v>
      </c>
      <c r="AQ35" s="830"/>
      <c r="AR35" s="830"/>
      <c r="AS35" s="830"/>
      <c r="AT35" s="830"/>
      <c r="AU35" s="830">
        <v>233</v>
      </c>
      <c r="AV35" s="830"/>
      <c r="AW35" s="830"/>
      <c r="AX35" s="830"/>
      <c r="AY35" s="830"/>
      <c r="AZ35" s="831" t="s">
        <v>595</v>
      </c>
      <c r="BA35" s="831"/>
      <c r="BB35" s="831"/>
      <c r="BC35" s="831"/>
      <c r="BD35" s="831"/>
      <c r="BE35" s="832" t="s">
        <v>415</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t="s">
        <v>416</v>
      </c>
      <c r="C36" s="781"/>
      <c r="D36" s="781"/>
      <c r="E36" s="781"/>
      <c r="F36" s="781"/>
      <c r="G36" s="781"/>
      <c r="H36" s="781"/>
      <c r="I36" s="781"/>
      <c r="J36" s="781"/>
      <c r="K36" s="781"/>
      <c r="L36" s="781"/>
      <c r="M36" s="781"/>
      <c r="N36" s="781"/>
      <c r="O36" s="781"/>
      <c r="P36" s="782"/>
      <c r="Q36" s="783">
        <v>747</v>
      </c>
      <c r="R36" s="784"/>
      <c r="S36" s="784"/>
      <c r="T36" s="784"/>
      <c r="U36" s="784"/>
      <c r="V36" s="784">
        <v>573</v>
      </c>
      <c r="W36" s="784"/>
      <c r="X36" s="784"/>
      <c r="Y36" s="784"/>
      <c r="Z36" s="784"/>
      <c r="AA36" s="784">
        <v>-174</v>
      </c>
      <c r="AB36" s="784"/>
      <c r="AC36" s="784"/>
      <c r="AD36" s="784"/>
      <c r="AE36" s="785"/>
      <c r="AF36" s="786">
        <v>174</v>
      </c>
      <c r="AG36" s="787"/>
      <c r="AH36" s="787"/>
      <c r="AI36" s="787"/>
      <c r="AJ36" s="788"/>
      <c r="AK36" s="834">
        <v>520</v>
      </c>
      <c r="AL36" s="830"/>
      <c r="AM36" s="830"/>
      <c r="AN36" s="830"/>
      <c r="AO36" s="830"/>
      <c r="AP36" s="830">
        <v>1950</v>
      </c>
      <c r="AQ36" s="830"/>
      <c r="AR36" s="830"/>
      <c r="AS36" s="830"/>
      <c r="AT36" s="830"/>
      <c r="AU36" s="830">
        <v>1484</v>
      </c>
      <c r="AV36" s="830"/>
      <c r="AW36" s="830"/>
      <c r="AX36" s="830"/>
      <c r="AY36" s="830"/>
      <c r="AZ36" s="831" t="s">
        <v>595</v>
      </c>
      <c r="BA36" s="831"/>
      <c r="BB36" s="831"/>
      <c r="BC36" s="831"/>
      <c r="BD36" s="831"/>
      <c r="BE36" s="832" t="s">
        <v>417</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t="s">
        <v>418</v>
      </c>
      <c r="C37" s="781"/>
      <c r="D37" s="781"/>
      <c r="E37" s="781"/>
      <c r="F37" s="781"/>
      <c r="G37" s="781"/>
      <c r="H37" s="781"/>
      <c r="I37" s="781"/>
      <c r="J37" s="781"/>
      <c r="K37" s="781"/>
      <c r="L37" s="781"/>
      <c r="M37" s="781"/>
      <c r="N37" s="781"/>
      <c r="O37" s="781"/>
      <c r="P37" s="782"/>
      <c r="Q37" s="783">
        <v>409</v>
      </c>
      <c r="R37" s="784"/>
      <c r="S37" s="784"/>
      <c r="T37" s="784"/>
      <c r="U37" s="784"/>
      <c r="V37" s="784">
        <v>394</v>
      </c>
      <c r="W37" s="784"/>
      <c r="X37" s="784"/>
      <c r="Y37" s="784"/>
      <c r="Z37" s="784"/>
      <c r="AA37" s="784">
        <v>15</v>
      </c>
      <c r="AB37" s="784"/>
      <c r="AC37" s="784"/>
      <c r="AD37" s="784"/>
      <c r="AE37" s="785"/>
      <c r="AF37" s="786">
        <v>15</v>
      </c>
      <c r="AG37" s="787"/>
      <c r="AH37" s="787"/>
      <c r="AI37" s="787"/>
      <c r="AJ37" s="788"/>
      <c r="AK37" s="834">
        <v>207</v>
      </c>
      <c r="AL37" s="830"/>
      <c r="AM37" s="830"/>
      <c r="AN37" s="830"/>
      <c r="AO37" s="830"/>
      <c r="AP37" s="830">
        <v>463</v>
      </c>
      <c r="AQ37" s="830"/>
      <c r="AR37" s="830"/>
      <c r="AS37" s="830"/>
      <c r="AT37" s="830"/>
      <c r="AU37" s="830">
        <v>297</v>
      </c>
      <c r="AV37" s="830"/>
      <c r="AW37" s="830"/>
      <c r="AX37" s="830"/>
      <c r="AY37" s="830"/>
      <c r="AZ37" s="831" t="s">
        <v>595</v>
      </c>
      <c r="BA37" s="831"/>
      <c r="BB37" s="831"/>
      <c r="BC37" s="831"/>
      <c r="BD37" s="831"/>
      <c r="BE37" s="832" t="s">
        <v>419</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t="s">
        <v>420</v>
      </c>
      <c r="C38" s="781"/>
      <c r="D38" s="781"/>
      <c r="E38" s="781"/>
      <c r="F38" s="781"/>
      <c r="G38" s="781"/>
      <c r="H38" s="781"/>
      <c r="I38" s="781"/>
      <c r="J38" s="781"/>
      <c r="K38" s="781"/>
      <c r="L38" s="781"/>
      <c r="M38" s="781"/>
      <c r="N38" s="781"/>
      <c r="O38" s="781"/>
      <c r="P38" s="782"/>
      <c r="Q38" s="783">
        <v>45</v>
      </c>
      <c r="R38" s="784"/>
      <c r="S38" s="784"/>
      <c r="T38" s="784"/>
      <c r="U38" s="784"/>
      <c r="V38" s="784">
        <v>45</v>
      </c>
      <c r="W38" s="784"/>
      <c r="X38" s="784"/>
      <c r="Y38" s="784"/>
      <c r="Z38" s="784"/>
      <c r="AA38" s="784">
        <v>0</v>
      </c>
      <c r="AB38" s="784"/>
      <c r="AC38" s="784"/>
      <c r="AD38" s="784"/>
      <c r="AE38" s="785"/>
      <c r="AF38" s="786">
        <v>0</v>
      </c>
      <c r="AG38" s="787"/>
      <c r="AH38" s="787"/>
      <c r="AI38" s="787"/>
      <c r="AJ38" s="788"/>
      <c r="AK38" s="834">
        <v>14</v>
      </c>
      <c r="AL38" s="830"/>
      <c r="AM38" s="830"/>
      <c r="AN38" s="830"/>
      <c r="AO38" s="830"/>
      <c r="AP38" s="830">
        <v>41</v>
      </c>
      <c r="AQ38" s="830"/>
      <c r="AR38" s="830"/>
      <c r="AS38" s="830"/>
      <c r="AT38" s="830"/>
      <c r="AU38" s="830">
        <v>24</v>
      </c>
      <c r="AV38" s="830"/>
      <c r="AW38" s="830"/>
      <c r="AX38" s="830"/>
      <c r="AY38" s="830"/>
      <c r="AZ38" s="831" t="s">
        <v>595</v>
      </c>
      <c r="BA38" s="831"/>
      <c r="BB38" s="831"/>
      <c r="BC38" s="831"/>
      <c r="BD38" s="831"/>
      <c r="BE38" s="832" t="s">
        <v>421</v>
      </c>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t="s">
        <v>422</v>
      </c>
      <c r="C39" s="781"/>
      <c r="D39" s="781"/>
      <c r="E39" s="781"/>
      <c r="F39" s="781"/>
      <c r="G39" s="781"/>
      <c r="H39" s="781"/>
      <c r="I39" s="781"/>
      <c r="J39" s="781"/>
      <c r="K39" s="781"/>
      <c r="L39" s="781"/>
      <c r="M39" s="781"/>
      <c r="N39" s="781"/>
      <c r="O39" s="781"/>
      <c r="P39" s="782"/>
      <c r="Q39" s="783">
        <v>114</v>
      </c>
      <c r="R39" s="784"/>
      <c r="S39" s="784"/>
      <c r="T39" s="784"/>
      <c r="U39" s="784"/>
      <c r="V39" s="784">
        <v>114</v>
      </c>
      <c r="W39" s="784"/>
      <c r="X39" s="784"/>
      <c r="Y39" s="784"/>
      <c r="Z39" s="784"/>
      <c r="AA39" s="784">
        <v>0</v>
      </c>
      <c r="AB39" s="784"/>
      <c r="AC39" s="784"/>
      <c r="AD39" s="784"/>
      <c r="AE39" s="785"/>
      <c r="AF39" s="786" t="s">
        <v>138</v>
      </c>
      <c r="AG39" s="787"/>
      <c r="AH39" s="787"/>
      <c r="AI39" s="787"/>
      <c r="AJ39" s="788"/>
      <c r="AK39" s="834">
        <v>54</v>
      </c>
      <c r="AL39" s="830"/>
      <c r="AM39" s="830"/>
      <c r="AN39" s="830"/>
      <c r="AO39" s="830"/>
      <c r="AP39" s="830">
        <v>49</v>
      </c>
      <c r="AQ39" s="830"/>
      <c r="AR39" s="830"/>
      <c r="AS39" s="830"/>
      <c r="AT39" s="830"/>
      <c r="AU39" s="830" t="s">
        <v>595</v>
      </c>
      <c r="AV39" s="830"/>
      <c r="AW39" s="830"/>
      <c r="AX39" s="830"/>
      <c r="AY39" s="830"/>
      <c r="AZ39" s="831" t="s">
        <v>595</v>
      </c>
      <c r="BA39" s="831"/>
      <c r="BB39" s="831"/>
      <c r="BC39" s="831"/>
      <c r="BD39" s="831"/>
      <c r="BE39" s="832" t="s">
        <v>423</v>
      </c>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7"/>
      <c r="R50" s="838"/>
      <c r="S50" s="838"/>
      <c r="T50" s="838"/>
      <c r="U50" s="838"/>
      <c r="V50" s="838"/>
      <c r="W50" s="838"/>
      <c r="X50" s="838"/>
      <c r="Y50" s="838"/>
      <c r="Z50" s="838"/>
      <c r="AA50" s="838"/>
      <c r="AB50" s="838"/>
      <c r="AC50" s="838"/>
      <c r="AD50" s="838"/>
      <c r="AE50" s="839"/>
      <c r="AF50" s="786"/>
      <c r="AG50" s="787"/>
      <c r="AH50" s="787"/>
      <c r="AI50" s="787"/>
      <c r="AJ50" s="788"/>
      <c r="AK50" s="841"/>
      <c r="AL50" s="838"/>
      <c r="AM50" s="838"/>
      <c r="AN50" s="838"/>
      <c r="AO50" s="838"/>
      <c r="AP50" s="838"/>
      <c r="AQ50" s="838"/>
      <c r="AR50" s="838"/>
      <c r="AS50" s="838"/>
      <c r="AT50" s="838"/>
      <c r="AU50" s="838"/>
      <c r="AV50" s="838"/>
      <c r="AW50" s="838"/>
      <c r="AX50" s="838"/>
      <c r="AY50" s="838"/>
      <c r="AZ50" s="840"/>
      <c r="BA50" s="840"/>
      <c r="BB50" s="840"/>
      <c r="BC50" s="840"/>
      <c r="BD50" s="840"/>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7"/>
      <c r="R51" s="838"/>
      <c r="S51" s="838"/>
      <c r="T51" s="838"/>
      <c r="U51" s="838"/>
      <c r="V51" s="838"/>
      <c r="W51" s="838"/>
      <c r="X51" s="838"/>
      <c r="Y51" s="838"/>
      <c r="Z51" s="838"/>
      <c r="AA51" s="838"/>
      <c r="AB51" s="838"/>
      <c r="AC51" s="838"/>
      <c r="AD51" s="838"/>
      <c r="AE51" s="839"/>
      <c r="AF51" s="786"/>
      <c r="AG51" s="787"/>
      <c r="AH51" s="787"/>
      <c r="AI51" s="787"/>
      <c r="AJ51" s="788"/>
      <c r="AK51" s="841"/>
      <c r="AL51" s="838"/>
      <c r="AM51" s="838"/>
      <c r="AN51" s="838"/>
      <c r="AO51" s="838"/>
      <c r="AP51" s="838"/>
      <c r="AQ51" s="838"/>
      <c r="AR51" s="838"/>
      <c r="AS51" s="838"/>
      <c r="AT51" s="838"/>
      <c r="AU51" s="838"/>
      <c r="AV51" s="838"/>
      <c r="AW51" s="838"/>
      <c r="AX51" s="838"/>
      <c r="AY51" s="838"/>
      <c r="AZ51" s="840"/>
      <c r="BA51" s="840"/>
      <c r="BB51" s="840"/>
      <c r="BC51" s="840"/>
      <c r="BD51" s="840"/>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7"/>
      <c r="R52" s="838"/>
      <c r="S52" s="838"/>
      <c r="T52" s="838"/>
      <c r="U52" s="838"/>
      <c r="V52" s="838"/>
      <c r="W52" s="838"/>
      <c r="X52" s="838"/>
      <c r="Y52" s="838"/>
      <c r="Z52" s="838"/>
      <c r="AA52" s="838"/>
      <c r="AB52" s="838"/>
      <c r="AC52" s="838"/>
      <c r="AD52" s="838"/>
      <c r="AE52" s="839"/>
      <c r="AF52" s="786"/>
      <c r="AG52" s="787"/>
      <c r="AH52" s="787"/>
      <c r="AI52" s="787"/>
      <c r="AJ52" s="788"/>
      <c r="AK52" s="841"/>
      <c r="AL52" s="838"/>
      <c r="AM52" s="838"/>
      <c r="AN52" s="838"/>
      <c r="AO52" s="838"/>
      <c r="AP52" s="838"/>
      <c r="AQ52" s="838"/>
      <c r="AR52" s="838"/>
      <c r="AS52" s="838"/>
      <c r="AT52" s="838"/>
      <c r="AU52" s="838"/>
      <c r="AV52" s="838"/>
      <c r="AW52" s="838"/>
      <c r="AX52" s="838"/>
      <c r="AY52" s="838"/>
      <c r="AZ52" s="840"/>
      <c r="BA52" s="840"/>
      <c r="BB52" s="840"/>
      <c r="BC52" s="840"/>
      <c r="BD52" s="840"/>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7"/>
      <c r="R53" s="838"/>
      <c r="S53" s="838"/>
      <c r="T53" s="838"/>
      <c r="U53" s="838"/>
      <c r="V53" s="838"/>
      <c r="W53" s="838"/>
      <c r="X53" s="838"/>
      <c r="Y53" s="838"/>
      <c r="Z53" s="838"/>
      <c r="AA53" s="838"/>
      <c r="AB53" s="838"/>
      <c r="AC53" s="838"/>
      <c r="AD53" s="838"/>
      <c r="AE53" s="839"/>
      <c r="AF53" s="786"/>
      <c r="AG53" s="787"/>
      <c r="AH53" s="787"/>
      <c r="AI53" s="787"/>
      <c r="AJ53" s="788"/>
      <c r="AK53" s="841"/>
      <c r="AL53" s="838"/>
      <c r="AM53" s="838"/>
      <c r="AN53" s="838"/>
      <c r="AO53" s="838"/>
      <c r="AP53" s="838"/>
      <c r="AQ53" s="838"/>
      <c r="AR53" s="838"/>
      <c r="AS53" s="838"/>
      <c r="AT53" s="838"/>
      <c r="AU53" s="838"/>
      <c r="AV53" s="838"/>
      <c r="AW53" s="838"/>
      <c r="AX53" s="838"/>
      <c r="AY53" s="838"/>
      <c r="AZ53" s="840"/>
      <c r="BA53" s="840"/>
      <c r="BB53" s="840"/>
      <c r="BC53" s="840"/>
      <c r="BD53" s="840"/>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7"/>
      <c r="R54" s="838"/>
      <c r="S54" s="838"/>
      <c r="T54" s="838"/>
      <c r="U54" s="838"/>
      <c r="V54" s="838"/>
      <c r="W54" s="838"/>
      <c r="X54" s="838"/>
      <c r="Y54" s="838"/>
      <c r="Z54" s="838"/>
      <c r="AA54" s="838"/>
      <c r="AB54" s="838"/>
      <c r="AC54" s="838"/>
      <c r="AD54" s="838"/>
      <c r="AE54" s="839"/>
      <c r="AF54" s="786"/>
      <c r="AG54" s="787"/>
      <c r="AH54" s="787"/>
      <c r="AI54" s="787"/>
      <c r="AJ54" s="788"/>
      <c r="AK54" s="841"/>
      <c r="AL54" s="838"/>
      <c r="AM54" s="838"/>
      <c r="AN54" s="838"/>
      <c r="AO54" s="838"/>
      <c r="AP54" s="838"/>
      <c r="AQ54" s="838"/>
      <c r="AR54" s="838"/>
      <c r="AS54" s="838"/>
      <c r="AT54" s="838"/>
      <c r="AU54" s="838"/>
      <c r="AV54" s="838"/>
      <c r="AW54" s="838"/>
      <c r="AX54" s="838"/>
      <c r="AY54" s="838"/>
      <c r="AZ54" s="840"/>
      <c r="BA54" s="840"/>
      <c r="BB54" s="840"/>
      <c r="BC54" s="840"/>
      <c r="BD54" s="840"/>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7"/>
      <c r="R55" s="838"/>
      <c r="S55" s="838"/>
      <c r="T55" s="838"/>
      <c r="U55" s="838"/>
      <c r="V55" s="838"/>
      <c r="W55" s="838"/>
      <c r="X55" s="838"/>
      <c r="Y55" s="838"/>
      <c r="Z55" s="838"/>
      <c r="AA55" s="838"/>
      <c r="AB55" s="838"/>
      <c r="AC55" s="838"/>
      <c r="AD55" s="838"/>
      <c r="AE55" s="839"/>
      <c r="AF55" s="786"/>
      <c r="AG55" s="787"/>
      <c r="AH55" s="787"/>
      <c r="AI55" s="787"/>
      <c r="AJ55" s="788"/>
      <c r="AK55" s="841"/>
      <c r="AL55" s="838"/>
      <c r="AM55" s="838"/>
      <c r="AN55" s="838"/>
      <c r="AO55" s="838"/>
      <c r="AP55" s="838"/>
      <c r="AQ55" s="838"/>
      <c r="AR55" s="838"/>
      <c r="AS55" s="838"/>
      <c r="AT55" s="838"/>
      <c r="AU55" s="838"/>
      <c r="AV55" s="838"/>
      <c r="AW55" s="838"/>
      <c r="AX55" s="838"/>
      <c r="AY55" s="838"/>
      <c r="AZ55" s="840"/>
      <c r="BA55" s="840"/>
      <c r="BB55" s="840"/>
      <c r="BC55" s="840"/>
      <c r="BD55" s="840"/>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7"/>
      <c r="R56" s="838"/>
      <c r="S56" s="838"/>
      <c r="T56" s="838"/>
      <c r="U56" s="838"/>
      <c r="V56" s="838"/>
      <c r="W56" s="838"/>
      <c r="X56" s="838"/>
      <c r="Y56" s="838"/>
      <c r="Z56" s="838"/>
      <c r="AA56" s="838"/>
      <c r="AB56" s="838"/>
      <c r="AC56" s="838"/>
      <c r="AD56" s="838"/>
      <c r="AE56" s="839"/>
      <c r="AF56" s="786"/>
      <c r="AG56" s="787"/>
      <c r="AH56" s="787"/>
      <c r="AI56" s="787"/>
      <c r="AJ56" s="788"/>
      <c r="AK56" s="841"/>
      <c r="AL56" s="838"/>
      <c r="AM56" s="838"/>
      <c r="AN56" s="838"/>
      <c r="AO56" s="838"/>
      <c r="AP56" s="838"/>
      <c r="AQ56" s="838"/>
      <c r="AR56" s="838"/>
      <c r="AS56" s="838"/>
      <c r="AT56" s="838"/>
      <c r="AU56" s="838"/>
      <c r="AV56" s="838"/>
      <c r="AW56" s="838"/>
      <c r="AX56" s="838"/>
      <c r="AY56" s="838"/>
      <c r="AZ56" s="840"/>
      <c r="BA56" s="840"/>
      <c r="BB56" s="840"/>
      <c r="BC56" s="840"/>
      <c r="BD56" s="840"/>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7"/>
      <c r="R57" s="838"/>
      <c r="S57" s="838"/>
      <c r="T57" s="838"/>
      <c r="U57" s="838"/>
      <c r="V57" s="838"/>
      <c r="W57" s="838"/>
      <c r="X57" s="838"/>
      <c r="Y57" s="838"/>
      <c r="Z57" s="838"/>
      <c r="AA57" s="838"/>
      <c r="AB57" s="838"/>
      <c r="AC57" s="838"/>
      <c r="AD57" s="838"/>
      <c r="AE57" s="839"/>
      <c r="AF57" s="786"/>
      <c r="AG57" s="787"/>
      <c r="AH57" s="787"/>
      <c r="AI57" s="787"/>
      <c r="AJ57" s="788"/>
      <c r="AK57" s="841"/>
      <c r="AL57" s="838"/>
      <c r="AM57" s="838"/>
      <c r="AN57" s="838"/>
      <c r="AO57" s="838"/>
      <c r="AP57" s="838"/>
      <c r="AQ57" s="838"/>
      <c r="AR57" s="838"/>
      <c r="AS57" s="838"/>
      <c r="AT57" s="838"/>
      <c r="AU57" s="838"/>
      <c r="AV57" s="838"/>
      <c r="AW57" s="838"/>
      <c r="AX57" s="838"/>
      <c r="AY57" s="838"/>
      <c r="AZ57" s="840"/>
      <c r="BA57" s="840"/>
      <c r="BB57" s="840"/>
      <c r="BC57" s="840"/>
      <c r="BD57" s="840"/>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7"/>
      <c r="R58" s="838"/>
      <c r="S58" s="838"/>
      <c r="T58" s="838"/>
      <c r="U58" s="838"/>
      <c r="V58" s="838"/>
      <c r="W58" s="838"/>
      <c r="X58" s="838"/>
      <c r="Y58" s="838"/>
      <c r="Z58" s="838"/>
      <c r="AA58" s="838"/>
      <c r="AB58" s="838"/>
      <c r="AC58" s="838"/>
      <c r="AD58" s="838"/>
      <c r="AE58" s="839"/>
      <c r="AF58" s="786"/>
      <c r="AG58" s="787"/>
      <c r="AH58" s="787"/>
      <c r="AI58" s="787"/>
      <c r="AJ58" s="788"/>
      <c r="AK58" s="841"/>
      <c r="AL58" s="838"/>
      <c r="AM58" s="838"/>
      <c r="AN58" s="838"/>
      <c r="AO58" s="838"/>
      <c r="AP58" s="838"/>
      <c r="AQ58" s="838"/>
      <c r="AR58" s="838"/>
      <c r="AS58" s="838"/>
      <c r="AT58" s="838"/>
      <c r="AU58" s="838"/>
      <c r="AV58" s="838"/>
      <c r="AW58" s="838"/>
      <c r="AX58" s="838"/>
      <c r="AY58" s="838"/>
      <c r="AZ58" s="840"/>
      <c r="BA58" s="840"/>
      <c r="BB58" s="840"/>
      <c r="BC58" s="840"/>
      <c r="BD58" s="840"/>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7"/>
      <c r="R59" s="838"/>
      <c r="S59" s="838"/>
      <c r="T59" s="838"/>
      <c r="U59" s="838"/>
      <c r="V59" s="838"/>
      <c r="W59" s="838"/>
      <c r="X59" s="838"/>
      <c r="Y59" s="838"/>
      <c r="Z59" s="838"/>
      <c r="AA59" s="838"/>
      <c r="AB59" s="838"/>
      <c r="AC59" s="838"/>
      <c r="AD59" s="838"/>
      <c r="AE59" s="839"/>
      <c r="AF59" s="786"/>
      <c r="AG59" s="787"/>
      <c r="AH59" s="787"/>
      <c r="AI59" s="787"/>
      <c r="AJ59" s="788"/>
      <c r="AK59" s="841"/>
      <c r="AL59" s="838"/>
      <c r="AM59" s="838"/>
      <c r="AN59" s="838"/>
      <c r="AO59" s="838"/>
      <c r="AP59" s="838"/>
      <c r="AQ59" s="838"/>
      <c r="AR59" s="838"/>
      <c r="AS59" s="838"/>
      <c r="AT59" s="838"/>
      <c r="AU59" s="838"/>
      <c r="AV59" s="838"/>
      <c r="AW59" s="838"/>
      <c r="AX59" s="838"/>
      <c r="AY59" s="838"/>
      <c r="AZ59" s="840"/>
      <c r="BA59" s="840"/>
      <c r="BB59" s="840"/>
      <c r="BC59" s="840"/>
      <c r="BD59" s="840"/>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7"/>
      <c r="R60" s="838"/>
      <c r="S60" s="838"/>
      <c r="T60" s="838"/>
      <c r="U60" s="838"/>
      <c r="V60" s="838"/>
      <c r="W60" s="838"/>
      <c r="X60" s="838"/>
      <c r="Y60" s="838"/>
      <c r="Z60" s="838"/>
      <c r="AA60" s="838"/>
      <c r="AB60" s="838"/>
      <c r="AC60" s="838"/>
      <c r="AD60" s="838"/>
      <c r="AE60" s="839"/>
      <c r="AF60" s="786"/>
      <c r="AG60" s="787"/>
      <c r="AH60" s="787"/>
      <c r="AI60" s="787"/>
      <c r="AJ60" s="788"/>
      <c r="AK60" s="841"/>
      <c r="AL60" s="838"/>
      <c r="AM60" s="838"/>
      <c r="AN60" s="838"/>
      <c r="AO60" s="838"/>
      <c r="AP60" s="838"/>
      <c r="AQ60" s="838"/>
      <c r="AR60" s="838"/>
      <c r="AS60" s="838"/>
      <c r="AT60" s="838"/>
      <c r="AU60" s="838"/>
      <c r="AV60" s="838"/>
      <c r="AW60" s="838"/>
      <c r="AX60" s="838"/>
      <c r="AY60" s="838"/>
      <c r="AZ60" s="840"/>
      <c r="BA60" s="840"/>
      <c r="BB60" s="840"/>
      <c r="BC60" s="840"/>
      <c r="BD60" s="840"/>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7"/>
      <c r="R61" s="838"/>
      <c r="S61" s="838"/>
      <c r="T61" s="838"/>
      <c r="U61" s="838"/>
      <c r="V61" s="838"/>
      <c r="W61" s="838"/>
      <c r="X61" s="838"/>
      <c r="Y61" s="838"/>
      <c r="Z61" s="838"/>
      <c r="AA61" s="838"/>
      <c r="AB61" s="838"/>
      <c r="AC61" s="838"/>
      <c r="AD61" s="838"/>
      <c r="AE61" s="839"/>
      <c r="AF61" s="786"/>
      <c r="AG61" s="787"/>
      <c r="AH61" s="787"/>
      <c r="AI61" s="787"/>
      <c r="AJ61" s="788"/>
      <c r="AK61" s="841"/>
      <c r="AL61" s="838"/>
      <c r="AM61" s="838"/>
      <c r="AN61" s="838"/>
      <c r="AO61" s="838"/>
      <c r="AP61" s="838"/>
      <c r="AQ61" s="838"/>
      <c r="AR61" s="838"/>
      <c r="AS61" s="838"/>
      <c r="AT61" s="838"/>
      <c r="AU61" s="838"/>
      <c r="AV61" s="838"/>
      <c r="AW61" s="838"/>
      <c r="AX61" s="838"/>
      <c r="AY61" s="838"/>
      <c r="AZ61" s="840"/>
      <c r="BA61" s="840"/>
      <c r="BB61" s="840"/>
      <c r="BC61" s="840"/>
      <c r="BD61" s="840"/>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7"/>
      <c r="R62" s="838"/>
      <c r="S62" s="838"/>
      <c r="T62" s="838"/>
      <c r="U62" s="838"/>
      <c r="V62" s="838"/>
      <c r="W62" s="838"/>
      <c r="X62" s="838"/>
      <c r="Y62" s="838"/>
      <c r="Z62" s="838"/>
      <c r="AA62" s="838"/>
      <c r="AB62" s="838"/>
      <c r="AC62" s="838"/>
      <c r="AD62" s="838"/>
      <c r="AE62" s="839"/>
      <c r="AF62" s="786"/>
      <c r="AG62" s="787"/>
      <c r="AH62" s="787"/>
      <c r="AI62" s="787"/>
      <c r="AJ62" s="788"/>
      <c r="AK62" s="841"/>
      <c r="AL62" s="838"/>
      <c r="AM62" s="838"/>
      <c r="AN62" s="838"/>
      <c r="AO62" s="838"/>
      <c r="AP62" s="838"/>
      <c r="AQ62" s="838"/>
      <c r="AR62" s="838"/>
      <c r="AS62" s="838"/>
      <c r="AT62" s="838"/>
      <c r="AU62" s="838"/>
      <c r="AV62" s="838"/>
      <c r="AW62" s="838"/>
      <c r="AX62" s="838"/>
      <c r="AY62" s="838"/>
      <c r="AZ62" s="840"/>
      <c r="BA62" s="840"/>
      <c r="BB62" s="840"/>
      <c r="BC62" s="840"/>
      <c r="BD62" s="840"/>
      <c r="BE62" s="832"/>
      <c r="BF62" s="832"/>
      <c r="BG62" s="832"/>
      <c r="BH62" s="832"/>
      <c r="BI62" s="833"/>
      <c r="BJ62" s="849" t="s">
        <v>424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392</v>
      </c>
      <c r="B63" s="789" t="s">
        <v>425</v>
      </c>
      <c r="C63" s="790"/>
      <c r="D63" s="790"/>
      <c r="E63" s="790"/>
      <c r="F63" s="790"/>
      <c r="G63" s="790"/>
      <c r="H63" s="790"/>
      <c r="I63" s="790"/>
      <c r="J63" s="790"/>
      <c r="K63" s="790"/>
      <c r="L63" s="790"/>
      <c r="M63" s="790"/>
      <c r="N63" s="790"/>
      <c r="O63" s="790"/>
      <c r="P63" s="791"/>
      <c r="Q63" s="842"/>
      <c r="R63" s="843"/>
      <c r="S63" s="843"/>
      <c r="T63" s="843"/>
      <c r="U63" s="843"/>
      <c r="V63" s="843"/>
      <c r="W63" s="843"/>
      <c r="X63" s="843"/>
      <c r="Y63" s="843"/>
      <c r="Z63" s="843"/>
      <c r="AA63" s="843"/>
      <c r="AB63" s="843"/>
      <c r="AC63" s="843"/>
      <c r="AD63" s="843"/>
      <c r="AE63" s="844"/>
      <c r="AF63" s="845">
        <v>1726</v>
      </c>
      <c r="AG63" s="846"/>
      <c r="AH63" s="846"/>
      <c r="AI63" s="846"/>
      <c r="AJ63" s="847"/>
      <c r="AK63" s="848"/>
      <c r="AL63" s="843"/>
      <c r="AM63" s="843"/>
      <c r="AN63" s="843"/>
      <c r="AO63" s="843"/>
      <c r="AP63" s="846">
        <v>4853</v>
      </c>
      <c r="AQ63" s="846"/>
      <c r="AR63" s="846"/>
      <c r="AS63" s="846"/>
      <c r="AT63" s="846"/>
      <c r="AU63" s="846">
        <v>2247</v>
      </c>
      <c r="AV63" s="846"/>
      <c r="AW63" s="846"/>
      <c r="AX63" s="846"/>
      <c r="AY63" s="846"/>
      <c r="AZ63" s="850"/>
      <c r="BA63" s="850"/>
      <c r="BB63" s="850"/>
      <c r="BC63" s="850"/>
      <c r="BD63" s="850"/>
      <c r="BE63" s="851"/>
      <c r="BF63" s="851"/>
      <c r="BG63" s="851"/>
      <c r="BH63" s="851"/>
      <c r="BI63" s="852"/>
      <c r="BJ63" s="853" t="s">
        <v>426</v>
      </c>
      <c r="BK63" s="854"/>
      <c r="BL63" s="854"/>
      <c r="BM63" s="854"/>
      <c r="BN63" s="855"/>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428</v>
      </c>
      <c r="B66" s="728"/>
      <c r="C66" s="728"/>
      <c r="D66" s="728"/>
      <c r="E66" s="728"/>
      <c r="F66" s="728"/>
      <c r="G66" s="728"/>
      <c r="H66" s="728"/>
      <c r="I66" s="728"/>
      <c r="J66" s="728"/>
      <c r="K66" s="728"/>
      <c r="L66" s="728"/>
      <c r="M66" s="728"/>
      <c r="N66" s="728"/>
      <c r="O66" s="728"/>
      <c r="P66" s="729"/>
      <c r="Q66" s="733" t="s">
        <v>429</v>
      </c>
      <c r="R66" s="734"/>
      <c r="S66" s="734"/>
      <c r="T66" s="734"/>
      <c r="U66" s="735"/>
      <c r="V66" s="733" t="s">
        <v>430</v>
      </c>
      <c r="W66" s="734"/>
      <c r="X66" s="734"/>
      <c r="Y66" s="734"/>
      <c r="Z66" s="735"/>
      <c r="AA66" s="733" t="s">
        <v>431</v>
      </c>
      <c r="AB66" s="734"/>
      <c r="AC66" s="734"/>
      <c r="AD66" s="734"/>
      <c r="AE66" s="735"/>
      <c r="AF66" s="856" t="s">
        <v>432</v>
      </c>
      <c r="AG66" s="815"/>
      <c r="AH66" s="815"/>
      <c r="AI66" s="815"/>
      <c r="AJ66" s="857"/>
      <c r="AK66" s="733" t="s">
        <v>433</v>
      </c>
      <c r="AL66" s="728"/>
      <c r="AM66" s="728"/>
      <c r="AN66" s="728"/>
      <c r="AO66" s="729"/>
      <c r="AP66" s="733" t="s">
        <v>434</v>
      </c>
      <c r="AQ66" s="734"/>
      <c r="AR66" s="734"/>
      <c r="AS66" s="734"/>
      <c r="AT66" s="735"/>
      <c r="AU66" s="733" t="s">
        <v>435</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61"/>
      <c r="BT66" s="862"/>
      <c r="BU66" s="862"/>
      <c r="BV66" s="862"/>
      <c r="BW66" s="862"/>
      <c r="BX66" s="862"/>
      <c r="BY66" s="862"/>
      <c r="BZ66" s="862"/>
      <c r="CA66" s="862"/>
      <c r="CB66" s="862"/>
      <c r="CC66" s="862"/>
      <c r="CD66" s="862"/>
      <c r="CE66" s="862"/>
      <c r="CF66" s="862"/>
      <c r="CG66" s="867"/>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1"/>
      <c r="DW66" s="862"/>
      <c r="DX66" s="862"/>
      <c r="DY66" s="862"/>
      <c r="DZ66" s="863"/>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8"/>
      <c r="AG67" s="818"/>
      <c r="AH67" s="818"/>
      <c r="AI67" s="818"/>
      <c r="AJ67" s="859"/>
      <c r="AK67" s="860"/>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1"/>
      <c r="BT67" s="862"/>
      <c r="BU67" s="862"/>
      <c r="BV67" s="862"/>
      <c r="BW67" s="862"/>
      <c r="BX67" s="862"/>
      <c r="BY67" s="862"/>
      <c r="BZ67" s="862"/>
      <c r="CA67" s="862"/>
      <c r="CB67" s="862"/>
      <c r="CC67" s="862"/>
      <c r="CD67" s="862"/>
      <c r="CE67" s="862"/>
      <c r="CF67" s="862"/>
      <c r="CG67" s="867"/>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1"/>
      <c r="DW67" s="862"/>
      <c r="DX67" s="862"/>
      <c r="DY67" s="862"/>
      <c r="DZ67" s="863"/>
      <c r="EA67" s="230"/>
    </row>
    <row r="68" spans="1:131" ht="26.25" customHeight="1" thickTop="1" x14ac:dyDescent="0.15">
      <c r="A68" s="236">
        <v>1</v>
      </c>
      <c r="B68" s="871" t="s">
        <v>596</v>
      </c>
      <c r="C68" s="872"/>
      <c r="D68" s="872"/>
      <c r="E68" s="872"/>
      <c r="F68" s="872"/>
      <c r="G68" s="872"/>
      <c r="H68" s="872"/>
      <c r="I68" s="872"/>
      <c r="J68" s="872"/>
      <c r="K68" s="872"/>
      <c r="L68" s="872"/>
      <c r="M68" s="872"/>
      <c r="N68" s="872"/>
      <c r="O68" s="872"/>
      <c r="P68" s="873"/>
      <c r="Q68" s="874">
        <v>10967</v>
      </c>
      <c r="R68" s="868"/>
      <c r="S68" s="868"/>
      <c r="T68" s="868"/>
      <c r="U68" s="868"/>
      <c r="V68" s="868">
        <v>10529</v>
      </c>
      <c r="W68" s="868"/>
      <c r="X68" s="868"/>
      <c r="Y68" s="868"/>
      <c r="Z68" s="868"/>
      <c r="AA68" s="868">
        <v>438</v>
      </c>
      <c r="AB68" s="868"/>
      <c r="AC68" s="868"/>
      <c r="AD68" s="868"/>
      <c r="AE68" s="868"/>
      <c r="AF68" s="868">
        <v>1412</v>
      </c>
      <c r="AG68" s="868"/>
      <c r="AH68" s="868"/>
      <c r="AI68" s="868"/>
      <c r="AJ68" s="868"/>
      <c r="AK68" s="868">
        <v>1136</v>
      </c>
      <c r="AL68" s="868"/>
      <c r="AM68" s="868"/>
      <c r="AN68" s="868"/>
      <c r="AO68" s="868"/>
      <c r="AP68" s="868">
        <v>7759</v>
      </c>
      <c r="AQ68" s="868"/>
      <c r="AR68" s="868"/>
      <c r="AS68" s="868"/>
      <c r="AT68" s="868"/>
      <c r="AU68" s="868">
        <v>885</v>
      </c>
      <c r="AV68" s="868"/>
      <c r="AW68" s="868"/>
      <c r="AX68" s="868"/>
      <c r="AY68" s="868"/>
      <c r="AZ68" s="869"/>
      <c r="BA68" s="869"/>
      <c r="BB68" s="869"/>
      <c r="BC68" s="869"/>
      <c r="BD68" s="870"/>
      <c r="BE68" s="241"/>
      <c r="BF68" s="241"/>
      <c r="BG68" s="241"/>
      <c r="BH68" s="241"/>
      <c r="BI68" s="241"/>
      <c r="BJ68" s="241"/>
      <c r="BK68" s="241"/>
      <c r="BL68" s="241"/>
      <c r="BM68" s="241"/>
      <c r="BN68" s="241"/>
      <c r="BO68" s="241"/>
      <c r="BP68" s="241"/>
      <c r="BQ68" s="238">
        <v>62</v>
      </c>
      <c r="BR68" s="243"/>
      <c r="BS68" s="861"/>
      <c r="BT68" s="862"/>
      <c r="BU68" s="862"/>
      <c r="BV68" s="862"/>
      <c r="BW68" s="862"/>
      <c r="BX68" s="862"/>
      <c r="BY68" s="862"/>
      <c r="BZ68" s="862"/>
      <c r="CA68" s="862"/>
      <c r="CB68" s="862"/>
      <c r="CC68" s="862"/>
      <c r="CD68" s="862"/>
      <c r="CE68" s="862"/>
      <c r="CF68" s="862"/>
      <c r="CG68" s="867"/>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1"/>
      <c r="DW68" s="862"/>
      <c r="DX68" s="862"/>
      <c r="DY68" s="862"/>
      <c r="DZ68" s="863"/>
      <c r="EA68" s="230"/>
    </row>
    <row r="69" spans="1:131" ht="26.25" customHeight="1" x14ac:dyDescent="0.15">
      <c r="A69" s="238">
        <v>2</v>
      </c>
      <c r="B69" s="875" t="s">
        <v>597</v>
      </c>
      <c r="C69" s="876"/>
      <c r="D69" s="876"/>
      <c r="E69" s="876"/>
      <c r="F69" s="876"/>
      <c r="G69" s="876"/>
      <c r="H69" s="876"/>
      <c r="I69" s="876"/>
      <c r="J69" s="876"/>
      <c r="K69" s="876"/>
      <c r="L69" s="876"/>
      <c r="M69" s="876"/>
      <c r="N69" s="876"/>
      <c r="O69" s="876"/>
      <c r="P69" s="877"/>
      <c r="Q69" s="878">
        <v>1399</v>
      </c>
      <c r="R69" s="830"/>
      <c r="S69" s="830"/>
      <c r="T69" s="830"/>
      <c r="U69" s="830"/>
      <c r="V69" s="830">
        <v>1367</v>
      </c>
      <c r="W69" s="830"/>
      <c r="X69" s="830"/>
      <c r="Y69" s="830"/>
      <c r="Z69" s="830"/>
      <c r="AA69" s="830">
        <v>32</v>
      </c>
      <c r="AB69" s="830"/>
      <c r="AC69" s="830"/>
      <c r="AD69" s="830"/>
      <c r="AE69" s="830"/>
      <c r="AF69" s="830">
        <v>32</v>
      </c>
      <c r="AG69" s="830"/>
      <c r="AH69" s="830"/>
      <c r="AI69" s="830"/>
      <c r="AJ69" s="830"/>
      <c r="AK69" s="835" t="s">
        <v>595</v>
      </c>
      <c r="AL69" s="836"/>
      <c r="AM69" s="836"/>
      <c r="AN69" s="836"/>
      <c r="AO69" s="834"/>
      <c r="AP69" s="830">
        <v>459</v>
      </c>
      <c r="AQ69" s="830"/>
      <c r="AR69" s="830"/>
      <c r="AS69" s="830"/>
      <c r="AT69" s="830"/>
      <c r="AU69" s="830">
        <v>73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61"/>
      <c r="BT69" s="862"/>
      <c r="BU69" s="862"/>
      <c r="BV69" s="862"/>
      <c r="BW69" s="862"/>
      <c r="BX69" s="862"/>
      <c r="BY69" s="862"/>
      <c r="BZ69" s="862"/>
      <c r="CA69" s="862"/>
      <c r="CB69" s="862"/>
      <c r="CC69" s="862"/>
      <c r="CD69" s="862"/>
      <c r="CE69" s="862"/>
      <c r="CF69" s="862"/>
      <c r="CG69" s="867"/>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1"/>
      <c r="DW69" s="862"/>
      <c r="DX69" s="862"/>
      <c r="DY69" s="862"/>
      <c r="DZ69" s="863"/>
      <c r="EA69" s="230"/>
    </row>
    <row r="70" spans="1:131" ht="26.25" customHeight="1" x14ac:dyDescent="0.15">
      <c r="A70" s="238">
        <v>3</v>
      </c>
      <c r="B70" s="875" t="s">
        <v>598</v>
      </c>
      <c r="C70" s="876"/>
      <c r="D70" s="876"/>
      <c r="E70" s="876"/>
      <c r="F70" s="876"/>
      <c r="G70" s="876"/>
      <c r="H70" s="876"/>
      <c r="I70" s="876"/>
      <c r="J70" s="876"/>
      <c r="K70" s="876"/>
      <c r="L70" s="876"/>
      <c r="M70" s="876"/>
      <c r="N70" s="876"/>
      <c r="O70" s="876"/>
      <c r="P70" s="877"/>
      <c r="Q70" s="878">
        <v>1798</v>
      </c>
      <c r="R70" s="830"/>
      <c r="S70" s="830"/>
      <c r="T70" s="830"/>
      <c r="U70" s="830"/>
      <c r="V70" s="830">
        <v>1754</v>
      </c>
      <c r="W70" s="830"/>
      <c r="X70" s="830"/>
      <c r="Y70" s="830"/>
      <c r="Z70" s="830"/>
      <c r="AA70" s="830">
        <v>44</v>
      </c>
      <c r="AB70" s="830"/>
      <c r="AC70" s="830"/>
      <c r="AD70" s="830"/>
      <c r="AE70" s="830"/>
      <c r="AF70" s="830">
        <v>15</v>
      </c>
      <c r="AG70" s="830"/>
      <c r="AH70" s="830"/>
      <c r="AI70" s="830"/>
      <c r="AJ70" s="830"/>
      <c r="AK70" s="835" t="s">
        <v>595</v>
      </c>
      <c r="AL70" s="836"/>
      <c r="AM70" s="836"/>
      <c r="AN70" s="836"/>
      <c r="AO70" s="834"/>
      <c r="AP70" s="830">
        <v>1817</v>
      </c>
      <c r="AQ70" s="830"/>
      <c r="AR70" s="830"/>
      <c r="AS70" s="830"/>
      <c r="AT70" s="830"/>
      <c r="AU70" s="830">
        <v>102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61"/>
      <c r="BT70" s="862"/>
      <c r="BU70" s="862"/>
      <c r="BV70" s="862"/>
      <c r="BW70" s="862"/>
      <c r="BX70" s="862"/>
      <c r="BY70" s="862"/>
      <c r="BZ70" s="862"/>
      <c r="CA70" s="862"/>
      <c r="CB70" s="862"/>
      <c r="CC70" s="862"/>
      <c r="CD70" s="862"/>
      <c r="CE70" s="862"/>
      <c r="CF70" s="862"/>
      <c r="CG70" s="867"/>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1"/>
      <c r="DW70" s="862"/>
      <c r="DX70" s="862"/>
      <c r="DY70" s="862"/>
      <c r="DZ70" s="863"/>
      <c r="EA70" s="230"/>
    </row>
    <row r="71" spans="1:131" ht="26.25" customHeight="1" x14ac:dyDescent="0.15">
      <c r="A71" s="238">
        <v>4</v>
      </c>
      <c r="B71" s="875" t="s">
        <v>599</v>
      </c>
      <c r="C71" s="876"/>
      <c r="D71" s="876"/>
      <c r="E71" s="876"/>
      <c r="F71" s="876"/>
      <c r="G71" s="876"/>
      <c r="H71" s="876"/>
      <c r="I71" s="876"/>
      <c r="J71" s="876"/>
      <c r="K71" s="876"/>
      <c r="L71" s="876"/>
      <c r="M71" s="876"/>
      <c r="N71" s="876"/>
      <c r="O71" s="876"/>
      <c r="P71" s="877"/>
      <c r="Q71" s="878">
        <v>731</v>
      </c>
      <c r="R71" s="830"/>
      <c r="S71" s="830"/>
      <c r="T71" s="830"/>
      <c r="U71" s="830"/>
      <c r="V71" s="830">
        <v>645</v>
      </c>
      <c r="W71" s="830"/>
      <c r="X71" s="830"/>
      <c r="Y71" s="830"/>
      <c r="Z71" s="830"/>
      <c r="AA71" s="830">
        <v>87</v>
      </c>
      <c r="AB71" s="830"/>
      <c r="AC71" s="830"/>
      <c r="AD71" s="830"/>
      <c r="AE71" s="830"/>
      <c r="AF71" s="830">
        <v>87</v>
      </c>
      <c r="AG71" s="830"/>
      <c r="AH71" s="830"/>
      <c r="AI71" s="830"/>
      <c r="AJ71" s="830"/>
      <c r="AK71" s="835" t="s">
        <v>595</v>
      </c>
      <c r="AL71" s="836"/>
      <c r="AM71" s="836"/>
      <c r="AN71" s="836"/>
      <c r="AO71" s="834"/>
      <c r="AP71" s="830">
        <v>535</v>
      </c>
      <c r="AQ71" s="830"/>
      <c r="AR71" s="830"/>
      <c r="AS71" s="830"/>
      <c r="AT71" s="830"/>
      <c r="AU71" s="830">
        <v>241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61"/>
      <c r="BT71" s="862"/>
      <c r="BU71" s="862"/>
      <c r="BV71" s="862"/>
      <c r="BW71" s="862"/>
      <c r="BX71" s="862"/>
      <c r="BY71" s="862"/>
      <c r="BZ71" s="862"/>
      <c r="CA71" s="862"/>
      <c r="CB71" s="862"/>
      <c r="CC71" s="862"/>
      <c r="CD71" s="862"/>
      <c r="CE71" s="862"/>
      <c r="CF71" s="862"/>
      <c r="CG71" s="867"/>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1"/>
      <c r="DW71" s="862"/>
      <c r="DX71" s="862"/>
      <c r="DY71" s="862"/>
      <c r="DZ71" s="863"/>
      <c r="EA71" s="230"/>
    </row>
    <row r="72" spans="1:131" ht="26.25" customHeight="1" x14ac:dyDescent="0.15">
      <c r="A72" s="238">
        <v>5</v>
      </c>
      <c r="B72" s="875" t="s">
        <v>600</v>
      </c>
      <c r="C72" s="876"/>
      <c r="D72" s="876"/>
      <c r="E72" s="876"/>
      <c r="F72" s="876"/>
      <c r="G72" s="876"/>
      <c r="H72" s="876"/>
      <c r="I72" s="876"/>
      <c r="J72" s="876"/>
      <c r="K72" s="876"/>
      <c r="L72" s="876"/>
      <c r="M72" s="876"/>
      <c r="N72" s="876"/>
      <c r="O72" s="876"/>
      <c r="P72" s="877"/>
      <c r="Q72" s="878">
        <v>510</v>
      </c>
      <c r="R72" s="830"/>
      <c r="S72" s="830"/>
      <c r="T72" s="830"/>
      <c r="U72" s="830"/>
      <c r="V72" s="830">
        <v>463</v>
      </c>
      <c r="W72" s="830"/>
      <c r="X72" s="830"/>
      <c r="Y72" s="830"/>
      <c r="Z72" s="830"/>
      <c r="AA72" s="830">
        <v>47</v>
      </c>
      <c r="AB72" s="830"/>
      <c r="AC72" s="830"/>
      <c r="AD72" s="830"/>
      <c r="AE72" s="830"/>
      <c r="AF72" s="830">
        <v>47</v>
      </c>
      <c r="AG72" s="830"/>
      <c r="AH72" s="830"/>
      <c r="AI72" s="830"/>
      <c r="AJ72" s="830"/>
      <c r="AK72" s="835" t="s">
        <v>595</v>
      </c>
      <c r="AL72" s="836"/>
      <c r="AM72" s="836"/>
      <c r="AN72" s="836"/>
      <c r="AO72" s="834"/>
      <c r="AP72" s="835" t="s">
        <v>595</v>
      </c>
      <c r="AQ72" s="836"/>
      <c r="AR72" s="836"/>
      <c r="AS72" s="836"/>
      <c r="AT72" s="834"/>
      <c r="AU72" s="835" t="s">
        <v>595</v>
      </c>
      <c r="AV72" s="836"/>
      <c r="AW72" s="836"/>
      <c r="AX72" s="836"/>
      <c r="AY72" s="834"/>
      <c r="AZ72" s="832"/>
      <c r="BA72" s="832"/>
      <c r="BB72" s="832"/>
      <c r="BC72" s="832"/>
      <c r="BD72" s="833"/>
      <c r="BE72" s="241"/>
      <c r="BF72" s="241"/>
      <c r="BG72" s="241"/>
      <c r="BH72" s="241"/>
      <c r="BI72" s="241"/>
      <c r="BJ72" s="241"/>
      <c r="BK72" s="241"/>
      <c r="BL72" s="241"/>
      <c r="BM72" s="241"/>
      <c r="BN72" s="241"/>
      <c r="BO72" s="241"/>
      <c r="BP72" s="241"/>
      <c r="BQ72" s="238">
        <v>66</v>
      </c>
      <c r="BR72" s="243"/>
      <c r="BS72" s="861"/>
      <c r="BT72" s="862"/>
      <c r="BU72" s="862"/>
      <c r="BV72" s="862"/>
      <c r="BW72" s="862"/>
      <c r="BX72" s="862"/>
      <c r="BY72" s="862"/>
      <c r="BZ72" s="862"/>
      <c r="CA72" s="862"/>
      <c r="CB72" s="862"/>
      <c r="CC72" s="862"/>
      <c r="CD72" s="862"/>
      <c r="CE72" s="862"/>
      <c r="CF72" s="862"/>
      <c r="CG72" s="867"/>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1"/>
      <c r="DW72" s="862"/>
      <c r="DX72" s="862"/>
      <c r="DY72" s="862"/>
      <c r="DZ72" s="863"/>
      <c r="EA72" s="230"/>
    </row>
    <row r="73" spans="1:131" ht="26.25" customHeight="1" x14ac:dyDescent="0.15">
      <c r="A73" s="238">
        <v>6</v>
      </c>
      <c r="B73" s="875" t="s">
        <v>606</v>
      </c>
      <c r="C73" s="876"/>
      <c r="D73" s="876"/>
      <c r="E73" s="876"/>
      <c r="F73" s="876"/>
      <c r="G73" s="876"/>
      <c r="H73" s="876"/>
      <c r="I73" s="876"/>
      <c r="J73" s="876"/>
      <c r="K73" s="876"/>
      <c r="L73" s="876"/>
      <c r="M73" s="876"/>
      <c r="N73" s="876"/>
      <c r="O73" s="876"/>
      <c r="P73" s="877"/>
      <c r="Q73" s="878">
        <v>109501</v>
      </c>
      <c r="R73" s="830"/>
      <c r="S73" s="830"/>
      <c r="T73" s="830"/>
      <c r="U73" s="830"/>
      <c r="V73" s="830">
        <v>107372</v>
      </c>
      <c r="W73" s="830"/>
      <c r="X73" s="830"/>
      <c r="Y73" s="830"/>
      <c r="Z73" s="830"/>
      <c r="AA73" s="830">
        <v>2129</v>
      </c>
      <c r="AB73" s="830"/>
      <c r="AC73" s="830"/>
      <c r="AD73" s="830"/>
      <c r="AE73" s="830"/>
      <c r="AF73" s="830">
        <v>2129</v>
      </c>
      <c r="AG73" s="830"/>
      <c r="AH73" s="830"/>
      <c r="AI73" s="830"/>
      <c r="AJ73" s="830"/>
      <c r="AK73" s="830">
        <v>311</v>
      </c>
      <c r="AL73" s="830"/>
      <c r="AM73" s="830"/>
      <c r="AN73" s="830"/>
      <c r="AO73" s="830"/>
      <c r="AP73" s="835" t="s">
        <v>595</v>
      </c>
      <c r="AQ73" s="836"/>
      <c r="AR73" s="836"/>
      <c r="AS73" s="836"/>
      <c r="AT73" s="834"/>
      <c r="AU73" s="835" t="s">
        <v>595</v>
      </c>
      <c r="AV73" s="836"/>
      <c r="AW73" s="836"/>
      <c r="AX73" s="836"/>
      <c r="AY73" s="834"/>
      <c r="AZ73" s="832"/>
      <c r="BA73" s="832"/>
      <c r="BB73" s="832"/>
      <c r="BC73" s="832"/>
      <c r="BD73" s="833"/>
      <c r="BE73" s="241"/>
      <c r="BF73" s="241"/>
      <c r="BG73" s="241"/>
      <c r="BH73" s="241"/>
      <c r="BI73" s="241"/>
      <c r="BJ73" s="241"/>
      <c r="BK73" s="241"/>
      <c r="BL73" s="241"/>
      <c r="BM73" s="241"/>
      <c r="BN73" s="241"/>
      <c r="BO73" s="241"/>
      <c r="BP73" s="241"/>
      <c r="BQ73" s="238">
        <v>67</v>
      </c>
      <c r="BR73" s="243"/>
      <c r="BS73" s="861"/>
      <c r="BT73" s="862"/>
      <c r="BU73" s="862"/>
      <c r="BV73" s="862"/>
      <c r="BW73" s="862"/>
      <c r="BX73" s="862"/>
      <c r="BY73" s="862"/>
      <c r="BZ73" s="862"/>
      <c r="CA73" s="862"/>
      <c r="CB73" s="862"/>
      <c r="CC73" s="862"/>
      <c r="CD73" s="862"/>
      <c r="CE73" s="862"/>
      <c r="CF73" s="862"/>
      <c r="CG73" s="867"/>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1"/>
      <c r="DW73" s="862"/>
      <c r="DX73" s="862"/>
      <c r="DY73" s="862"/>
      <c r="DZ73" s="863"/>
      <c r="EA73" s="230"/>
    </row>
    <row r="74" spans="1:131" ht="26.25" customHeight="1" x14ac:dyDescent="0.15">
      <c r="A74" s="238">
        <v>7</v>
      </c>
      <c r="B74" s="875" t="s">
        <v>601</v>
      </c>
      <c r="C74" s="876"/>
      <c r="D74" s="876"/>
      <c r="E74" s="876"/>
      <c r="F74" s="876"/>
      <c r="G74" s="876"/>
      <c r="H74" s="876"/>
      <c r="I74" s="876"/>
      <c r="J74" s="876"/>
      <c r="K74" s="876"/>
      <c r="L74" s="876"/>
      <c r="M74" s="876"/>
      <c r="N74" s="876"/>
      <c r="O74" s="876"/>
      <c r="P74" s="877"/>
      <c r="Q74" s="878">
        <v>92</v>
      </c>
      <c r="R74" s="830"/>
      <c r="S74" s="830"/>
      <c r="T74" s="830"/>
      <c r="U74" s="830"/>
      <c r="V74" s="835">
        <v>90</v>
      </c>
      <c r="W74" s="836"/>
      <c r="X74" s="836"/>
      <c r="Y74" s="836"/>
      <c r="Z74" s="834"/>
      <c r="AA74" s="835">
        <v>3</v>
      </c>
      <c r="AB74" s="836"/>
      <c r="AC74" s="836"/>
      <c r="AD74" s="836"/>
      <c r="AE74" s="834"/>
      <c r="AF74" s="835">
        <v>3</v>
      </c>
      <c r="AG74" s="836"/>
      <c r="AH74" s="836"/>
      <c r="AI74" s="836"/>
      <c r="AJ74" s="834"/>
      <c r="AK74" s="830">
        <v>20</v>
      </c>
      <c r="AL74" s="830"/>
      <c r="AM74" s="830"/>
      <c r="AN74" s="830"/>
      <c r="AO74" s="830"/>
      <c r="AP74" s="835" t="s">
        <v>595</v>
      </c>
      <c r="AQ74" s="836"/>
      <c r="AR74" s="836"/>
      <c r="AS74" s="836"/>
      <c r="AT74" s="834"/>
      <c r="AU74" s="835" t="s">
        <v>595</v>
      </c>
      <c r="AV74" s="836"/>
      <c r="AW74" s="836"/>
      <c r="AX74" s="836"/>
      <c r="AY74" s="834"/>
      <c r="AZ74" s="832"/>
      <c r="BA74" s="832"/>
      <c r="BB74" s="832"/>
      <c r="BC74" s="832"/>
      <c r="BD74" s="833"/>
      <c r="BE74" s="241"/>
      <c r="BF74" s="241"/>
      <c r="BG74" s="241"/>
      <c r="BH74" s="241"/>
      <c r="BI74" s="241"/>
      <c r="BJ74" s="241"/>
      <c r="BK74" s="241"/>
      <c r="BL74" s="241"/>
      <c r="BM74" s="241"/>
      <c r="BN74" s="241"/>
      <c r="BO74" s="241"/>
      <c r="BP74" s="241"/>
      <c r="BQ74" s="238">
        <v>68</v>
      </c>
      <c r="BR74" s="243"/>
      <c r="BS74" s="861"/>
      <c r="BT74" s="862"/>
      <c r="BU74" s="862"/>
      <c r="BV74" s="862"/>
      <c r="BW74" s="862"/>
      <c r="BX74" s="862"/>
      <c r="BY74" s="862"/>
      <c r="BZ74" s="862"/>
      <c r="CA74" s="862"/>
      <c r="CB74" s="862"/>
      <c r="CC74" s="862"/>
      <c r="CD74" s="862"/>
      <c r="CE74" s="862"/>
      <c r="CF74" s="862"/>
      <c r="CG74" s="867"/>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1"/>
      <c r="DW74" s="862"/>
      <c r="DX74" s="862"/>
      <c r="DY74" s="862"/>
      <c r="DZ74" s="863"/>
      <c r="EA74" s="230"/>
    </row>
    <row r="75" spans="1:131" ht="26.25" customHeight="1" x14ac:dyDescent="0.15">
      <c r="A75" s="238">
        <v>8</v>
      </c>
      <c r="B75" s="875" t="s">
        <v>602</v>
      </c>
      <c r="C75" s="876"/>
      <c r="D75" s="876"/>
      <c r="E75" s="876"/>
      <c r="F75" s="876"/>
      <c r="G75" s="876"/>
      <c r="H75" s="876"/>
      <c r="I75" s="876"/>
      <c r="J75" s="876"/>
      <c r="K75" s="876"/>
      <c r="L75" s="876"/>
      <c r="M75" s="876"/>
      <c r="N75" s="876"/>
      <c r="O75" s="876"/>
      <c r="P75" s="877"/>
      <c r="Q75" s="879">
        <v>4641</v>
      </c>
      <c r="R75" s="836"/>
      <c r="S75" s="836"/>
      <c r="T75" s="836"/>
      <c r="U75" s="834"/>
      <c r="V75" s="835">
        <v>3399</v>
      </c>
      <c r="W75" s="836"/>
      <c r="X75" s="836"/>
      <c r="Y75" s="836"/>
      <c r="Z75" s="834"/>
      <c r="AA75" s="835">
        <v>1242</v>
      </c>
      <c r="AB75" s="836"/>
      <c r="AC75" s="836"/>
      <c r="AD75" s="836"/>
      <c r="AE75" s="834"/>
      <c r="AF75" s="835">
        <v>1242</v>
      </c>
      <c r="AG75" s="836"/>
      <c r="AH75" s="836"/>
      <c r="AI75" s="836"/>
      <c r="AJ75" s="834"/>
      <c r="AK75" s="835" t="s">
        <v>595</v>
      </c>
      <c r="AL75" s="836"/>
      <c r="AM75" s="836"/>
      <c r="AN75" s="836"/>
      <c r="AO75" s="834"/>
      <c r="AP75" s="835" t="s">
        <v>595</v>
      </c>
      <c r="AQ75" s="836"/>
      <c r="AR75" s="836"/>
      <c r="AS75" s="836"/>
      <c r="AT75" s="834"/>
      <c r="AU75" s="835" t="s">
        <v>595</v>
      </c>
      <c r="AV75" s="836"/>
      <c r="AW75" s="836"/>
      <c r="AX75" s="836"/>
      <c r="AY75" s="834"/>
      <c r="AZ75" s="832"/>
      <c r="BA75" s="832"/>
      <c r="BB75" s="832"/>
      <c r="BC75" s="832"/>
      <c r="BD75" s="833"/>
      <c r="BE75" s="241"/>
      <c r="BF75" s="241"/>
      <c r="BG75" s="241"/>
      <c r="BH75" s="241"/>
      <c r="BI75" s="241"/>
      <c r="BJ75" s="241"/>
      <c r="BK75" s="241"/>
      <c r="BL75" s="241"/>
      <c r="BM75" s="241"/>
      <c r="BN75" s="241"/>
      <c r="BO75" s="241"/>
      <c r="BP75" s="241"/>
      <c r="BQ75" s="238">
        <v>69</v>
      </c>
      <c r="BR75" s="243"/>
      <c r="BS75" s="861"/>
      <c r="BT75" s="862"/>
      <c r="BU75" s="862"/>
      <c r="BV75" s="862"/>
      <c r="BW75" s="862"/>
      <c r="BX75" s="862"/>
      <c r="BY75" s="862"/>
      <c r="BZ75" s="862"/>
      <c r="CA75" s="862"/>
      <c r="CB75" s="862"/>
      <c r="CC75" s="862"/>
      <c r="CD75" s="862"/>
      <c r="CE75" s="862"/>
      <c r="CF75" s="862"/>
      <c r="CG75" s="867"/>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1"/>
      <c r="DW75" s="862"/>
      <c r="DX75" s="862"/>
      <c r="DY75" s="862"/>
      <c r="DZ75" s="863"/>
      <c r="EA75" s="230"/>
    </row>
    <row r="76" spans="1:131" ht="26.25" customHeight="1" x14ac:dyDescent="0.15">
      <c r="A76" s="238">
        <v>9</v>
      </c>
      <c r="B76" s="875" t="s">
        <v>603</v>
      </c>
      <c r="C76" s="876"/>
      <c r="D76" s="876"/>
      <c r="E76" s="876"/>
      <c r="F76" s="876"/>
      <c r="G76" s="876"/>
      <c r="H76" s="876"/>
      <c r="I76" s="876"/>
      <c r="J76" s="876"/>
      <c r="K76" s="876"/>
      <c r="L76" s="876"/>
      <c r="M76" s="876"/>
      <c r="N76" s="876"/>
      <c r="O76" s="876"/>
      <c r="P76" s="877"/>
      <c r="Q76" s="879">
        <v>111</v>
      </c>
      <c r="R76" s="836"/>
      <c r="S76" s="836"/>
      <c r="T76" s="836"/>
      <c r="U76" s="834"/>
      <c r="V76" s="835">
        <v>108</v>
      </c>
      <c r="W76" s="836"/>
      <c r="X76" s="836"/>
      <c r="Y76" s="836"/>
      <c r="Z76" s="834"/>
      <c r="AA76" s="835">
        <v>4</v>
      </c>
      <c r="AB76" s="836"/>
      <c r="AC76" s="836"/>
      <c r="AD76" s="836"/>
      <c r="AE76" s="834"/>
      <c r="AF76" s="835">
        <v>4</v>
      </c>
      <c r="AG76" s="836"/>
      <c r="AH76" s="836"/>
      <c r="AI76" s="836"/>
      <c r="AJ76" s="834"/>
      <c r="AK76" s="835" t="s">
        <v>595</v>
      </c>
      <c r="AL76" s="836"/>
      <c r="AM76" s="836"/>
      <c r="AN76" s="836"/>
      <c r="AO76" s="834"/>
      <c r="AP76" s="835" t="s">
        <v>595</v>
      </c>
      <c r="AQ76" s="836"/>
      <c r="AR76" s="836"/>
      <c r="AS76" s="836"/>
      <c r="AT76" s="834"/>
      <c r="AU76" s="835" t="s">
        <v>595</v>
      </c>
      <c r="AV76" s="836"/>
      <c r="AW76" s="836"/>
      <c r="AX76" s="836"/>
      <c r="AY76" s="834"/>
      <c r="AZ76" s="832"/>
      <c r="BA76" s="832"/>
      <c r="BB76" s="832"/>
      <c r="BC76" s="832"/>
      <c r="BD76" s="833"/>
      <c r="BE76" s="241"/>
      <c r="BF76" s="241"/>
      <c r="BG76" s="241"/>
      <c r="BH76" s="241"/>
      <c r="BI76" s="241"/>
      <c r="BJ76" s="241"/>
      <c r="BK76" s="241"/>
      <c r="BL76" s="241"/>
      <c r="BM76" s="241"/>
      <c r="BN76" s="241"/>
      <c r="BO76" s="241"/>
      <c r="BP76" s="241"/>
      <c r="BQ76" s="238">
        <v>70</v>
      </c>
      <c r="BR76" s="243"/>
      <c r="BS76" s="861"/>
      <c r="BT76" s="862"/>
      <c r="BU76" s="862"/>
      <c r="BV76" s="862"/>
      <c r="BW76" s="862"/>
      <c r="BX76" s="862"/>
      <c r="BY76" s="862"/>
      <c r="BZ76" s="862"/>
      <c r="CA76" s="862"/>
      <c r="CB76" s="862"/>
      <c r="CC76" s="862"/>
      <c r="CD76" s="862"/>
      <c r="CE76" s="862"/>
      <c r="CF76" s="862"/>
      <c r="CG76" s="867"/>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1"/>
      <c r="DW76" s="862"/>
      <c r="DX76" s="862"/>
      <c r="DY76" s="862"/>
      <c r="DZ76" s="863"/>
      <c r="EA76" s="230"/>
    </row>
    <row r="77" spans="1:131" ht="26.25" customHeight="1" x14ac:dyDescent="0.15">
      <c r="A77" s="238">
        <v>10</v>
      </c>
      <c r="B77" s="875" t="s">
        <v>604</v>
      </c>
      <c r="C77" s="876"/>
      <c r="D77" s="876"/>
      <c r="E77" s="876"/>
      <c r="F77" s="876"/>
      <c r="G77" s="876"/>
      <c r="H77" s="876"/>
      <c r="I77" s="876"/>
      <c r="J77" s="876"/>
      <c r="K77" s="876"/>
      <c r="L77" s="876"/>
      <c r="M77" s="876"/>
      <c r="N77" s="876"/>
      <c r="O77" s="876"/>
      <c r="P77" s="877"/>
      <c r="Q77" s="879">
        <v>1475</v>
      </c>
      <c r="R77" s="836"/>
      <c r="S77" s="836"/>
      <c r="T77" s="836"/>
      <c r="U77" s="834"/>
      <c r="V77" s="835">
        <v>1474</v>
      </c>
      <c r="W77" s="836"/>
      <c r="X77" s="836"/>
      <c r="Y77" s="836"/>
      <c r="Z77" s="834"/>
      <c r="AA77" s="835">
        <v>2</v>
      </c>
      <c r="AB77" s="836"/>
      <c r="AC77" s="836"/>
      <c r="AD77" s="836"/>
      <c r="AE77" s="834"/>
      <c r="AF77" s="835">
        <v>2</v>
      </c>
      <c r="AG77" s="836"/>
      <c r="AH77" s="836"/>
      <c r="AI77" s="836"/>
      <c r="AJ77" s="834"/>
      <c r="AK77" s="835">
        <v>655</v>
      </c>
      <c r="AL77" s="836"/>
      <c r="AM77" s="836"/>
      <c r="AN77" s="836"/>
      <c r="AO77" s="834"/>
      <c r="AP77" s="835" t="s">
        <v>595</v>
      </c>
      <c r="AQ77" s="836"/>
      <c r="AR77" s="836"/>
      <c r="AS77" s="836"/>
      <c r="AT77" s="834"/>
      <c r="AU77" s="835" t="s">
        <v>595</v>
      </c>
      <c r="AV77" s="836"/>
      <c r="AW77" s="836"/>
      <c r="AX77" s="836"/>
      <c r="AY77" s="834"/>
      <c r="AZ77" s="832"/>
      <c r="BA77" s="832"/>
      <c r="BB77" s="832"/>
      <c r="BC77" s="832"/>
      <c r="BD77" s="833"/>
      <c r="BE77" s="241"/>
      <c r="BF77" s="241"/>
      <c r="BG77" s="241"/>
      <c r="BH77" s="241"/>
      <c r="BI77" s="241"/>
      <c r="BJ77" s="241"/>
      <c r="BK77" s="241"/>
      <c r="BL77" s="241"/>
      <c r="BM77" s="241"/>
      <c r="BN77" s="241"/>
      <c r="BO77" s="241"/>
      <c r="BP77" s="241"/>
      <c r="BQ77" s="238">
        <v>71</v>
      </c>
      <c r="BR77" s="243"/>
      <c r="BS77" s="861"/>
      <c r="BT77" s="862"/>
      <c r="BU77" s="862"/>
      <c r="BV77" s="862"/>
      <c r="BW77" s="862"/>
      <c r="BX77" s="862"/>
      <c r="BY77" s="862"/>
      <c r="BZ77" s="862"/>
      <c r="CA77" s="862"/>
      <c r="CB77" s="862"/>
      <c r="CC77" s="862"/>
      <c r="CD77" s="862"/>
      <c r="CE77" s="862"/>
      <c r="CF77" s="862"/>
      <c r="CG77" s="867"/>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1"/>
      <c r="DW77" s="862"/>
      <c r="DX77" s="862"/>
      <c r="DY77" s="862"/>
      <c r="DZ77" s="863"/>
      <c r="EA77" s="230"/>
    </row>
    <row r="78" spans="1:131" ht="26.25" customHeight="1" x14ac:dyDescent="0.15">
      <c r="A78" s="238">
        <v>11</v>
      </c>
      <c r="B78" s="875" t="s">
        <v>605</v>
      </c>
      <c r="C78" s="876"/>
      <c r="D78" s="876"/>
      <c r="E78" s="876"/>
      <c r="F78" s="876"/>
      <c r="G78" s="876"/>
      <c r="H78" s="876"/>
      <c r="I78" s="876"/>
      <c r="J78" s="876"/>
      <c r="K78" s="876"/>
      <c r="L78" s="876"/>
      <c r="M78" s="876"/>
      <c r="N78" s="876"/>
      <c r="O78" s="876"/>
      <c r="P78" s="877"/>
      <c r="Q78" s="879">
        <v>6962</v>
      </c>
      <c r="R78" s="836"/>
      <c r="S78" s="836"/>
      <c r="T78" s="836"/>
      <c r="U78" s="834"/>
      <c r="V78" s="835">
        <v>6705</v>
      </c>
      <c r="W78" s="836"/>
      <c r="X78" s="836"/>
      <c r="Y78" s="836"/>
      <c r="Z78" s="834"/>
      <c r="AA78" s="835">
        <v>258</v>
      </c>
      <c r="AB78" s="836"/>
      <c r="AC78" s="836"/>
      <c r="AD78" s="836"/>
      <c r="AE78" s="834"/>
      <c r="AF78" s="835">
        <v>248</v>
      </c>
      <c r="AG78" s="836"/>
      <c r="AH78" s="836"/>
      <c r="AI78" s="836"/>
      <c r="AJ78" s="834"/>
      <c r="AK78" s="835" t="s">
        <v>595</v>
      </c>
      <c r="AL78" s="836"/>
      <c r="AM78" s="836"/>
      <c r="AN78" s="836"/>
      <c r="AO78" s="834"/>
      <c r="AP78" s="835">
        <v>6418</v>
      </c>
      <c r="AQ78" s="836"/>
      <c r="AR78" s="836"/>
      <c r="AS78" s="836"/>
      <c r="AT78" s="834"/>
      <c r="AU78" s="835">
        <v>1030</v>
      </c>
      <c r="AV78" s="836"/>
      <c r="AW78" s="836"/>
      <c r="AX78" s="836"/>
      <c r="AY78" s="834"/>
      <c r="AZ78" s="832"/>
      <c r="BA78" s="832"/>
      <c r="BB78" s="832"/>
      <c r="BC78" s="832"/>
      <c r="BD78" s="833"/>
      <c r="BE78" s="241"/>
      <c r="BF78" s="241"/>
      <c r="BG78" s="241"/>
      <c r="BH78" s="241"/>
      <c r="BI78" s="241"/>
      <c r="BJ78" s="230"/>
      <c r="BK78" s="230"/>
      <c r="BL78" s="230"/>
      <c r="BM78" s="230"/>
      <c r="BN78" s="230"/>
      <c r="BO78" s="241"/>
      <c r="BP78" s="241"/>
      <c r="BQ78" s="238">
        <v>72</v>
      </c>
      <c r="BR78" s="243"/>
      <c r="BS78" s="861"/>
      <c r="BT78" s="862"/>
      <c r="BU78" s="862"/>
      <c r="BV78" s="862"/>
      <c r="BW78" s="862"/>
      <c r="BX78" s="862"/>
      <c r="BY78" s="862"/>
      <c r="BZ78" s="862"/>
      <c r="CA78" s="862"/>
      <c r="CB78" s="862"/>
      <c r="CC78" s="862"/>
      <c r="CD78" s="862"/>
      <c r="CE78" s="862"/>
      <c r="CF78" s="862"/>
      <c r="CG78" s="867"/>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1"/>
      <c r="DW78" s="862"/>
      <c r="DX78" s="862"/>
      <c r="DY78" s="862"/>
      <c r="DZ78" s="863"/>
      <c r="EA78" s="230"/>
    </row>
    <row r="79" spans="1:131" ht="26.25" customHeight="1" x14ac:dyDescent="0.15">
      <c r="A79" s="238">
        <v>12</v>
      </c>
      <c r="B79" s="875"/>
      <c r="C79" s="876"/>
      <c r="D79" s="876"/>
      <c r="E79" s="876"/>
      <c r="F79" s="876"/>
      <c r="G79" s="876"/>
      <c r="H79" s="876"/>
      <c r="I79" s="876"/>
      <c r="J79" s="876"/>
      <c r="K79" s="876"/>
      <c r="L79" s="876"/>
      <c r="M79" s="876"/>
      <c r="N79" s="876"/>
      <c r="O79" s="876"/>
      <c r="P79" s="877"/>
      <c r="Q79" s="879"/>
      <c r="R79" s="836"/>
      <c r="S79" s="836"/>
      <c r="T79" s="836"/>
      <c r="U79" s="834"/>
      <c r="V79" s="835"/>
      <c r="W79" s="836"/>
      <c r="X79" s="836"/>
      <c r="Y79" s="836"/>
      <c r="Z79" s="834"/>
      <c r="AA79" s="835"/>
      <c r="AB79" s="836"/>
      <c r="AC79" s="836"/>
      <c r="AD79" s="836"/>
      <c r="AE79" s="834"/>
      <c r="AF79" s="835"/>
      <c r="AG79" s="836"/>
      <c r="AH79" s="836"/>
      <c r="AI79" s="836"/>
      <c r="AJ79" s="834"/>
      <c r="AK79" s="835"/>
      <c r="AL79" s="836"/>
      <c r="AM79" s="836"/>
      <c r="AN79" s="836"/>
      <c r="AO79" s="834"/>
      <c r="AP79" s="835"/>
      <c r="AQ79" s="836"/>
      <c r="AR79" s="836"/>
      <c r="AS79" s="836"/>
      <c r="AT79" s="834"/>
      <c r="AU79" s="835"/>
      <c r="AV79" s="836"/>
      <c r="AW79" s="836"/>
      <c r="AX79" s="836"/>
      <c r="AY79" s="834"/>
      <c r="AZ79" s="832"/>
      <c r="BA79" s="832"/>
      <c r="BB79" s="832"/>
      <c r="BC79" s="832"/>
      <c r="BD79" s="833"/>
      <c r="BE79" s="241"/>
      <c r="BF79" s="241"/>
      <c r="BG79" s="241"/>
      <c r="BH79" s="241"/>
      <c r="BI79" s="241"/>
      <c r="BJ79" s="230"/>
      <c r="BK79" s="230"/>
      <c r="BL79" s="230"/>
      <c r="BM79" s="230"/>
      <c r="BN79" s="230"/>
      <c r="BO79" s="241"/>
      <c r="BP79" s="241"/>
      <c r="BQ79" s="238">
        <v>73</v>
      </c>
      <c r="BR79" s="243"/>
      <c r="BS79" s="861"/>
      <c r="BT79" s="862"/>
      <c r="BU79" s="862"/>
      <c r="BV79" s="862"/>
      <c r="BW79" s="862"/>
      <c r="BX79" s="862"/>
      <c r="BY79" s="862"/>
      <c r="BZ79" s="862"/>
      <c r="CA79" s="862"/>
      <c r="CB79" s="862"/>
      <c r="CC79" s="862"/>
      <c r="CD79" s="862"/>
      <c r="CE79" s="862"/>
      <c r="CF79" s="862"/>
      <c r="CG79" s="867"/>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1"/>
      <c r="DW79" s="862"/>
      <c r="DX79" s="862"/>
      <c r="DY79" s="862"/>
      <c r="DZ79" s="863"/>
      <c r="EA79" s="230"/>
    </row>
    <row r="80" spans="1:131" ht="26.25" customHeight="1" x14ac:dyDescent="0.15">
      <c r="A80" s="238">
        <v>13</v>
      </c>
      <c r="B80" s="875"/>
      <c r="C80" s="876"/>
      <c r="D80" s="876"/>
      <c r="E80" s="876"/>
      <c r="F80" s="876"/>
      <c r="G80" s="876"/>
      <c r="H80" s="876"/>
      <c r="I80" s="876"/>
      <c r="J80" s="876"/>
      <c r="K80" s="876"/>
      <c r="L80" s="876"/>
      <c r="M80" s="876"/>
      <c r="N80" s="876"/>
      <c r="O80" s="876"/>
      <c r="P80" s="877"/>
      <c r="Q80" s="878"/>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61"/>
      <c r="BT80" s="862"/>
      <c r="BU80" s="862"/>
      <c r="BV80" s="862"/>
      <c r="BW80" s="862"/>
      <c r="BX80" s="862"/>
      <c r="BY80" s="862"/>
      <c r="BZ80" s="862"/>
      <c r="CA80" s="862"/>
      <c r="CB80" s="862"/>
      <c r="CC80" s="862"/>
      <c r="CD80" s="862"/>
      <c r="CE80" s="862"/>
      <c r="CF80" s="862"/>
      <c r="CG80" s="867"/>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1"/>
      <c r="DW80" s="862"/>
      <c r="DX80" s="862"/>
      <c r="DY80" s="862"/>
      <c r="DZ80" s="863"/>
      <c r="EA80" s="230"/>
    </row>
    <row r="81" spans="1:131" ht="26.25" customHeight="1" x14ac:dyDescent="0.15">
      <c r="A81" s="238">
        <v>14</v>
      </c>
      <c r="B81" s="875"/>
      <c r="C81" s="876"/>
      <c r="D81" s="876"/>
      <c r="E81" s="876"/>
      <c r="F81" s="876"/>
      <c r="G81" s="876"/>
      <c r="H81" s="876"/>
      <c r="I81" s="876"/>
      <c r="J81" s="876"/>
      <c r="K81" s="876"/>
      <c r="L81" s="876"/>
      <c r="M81" s="876"/>
      <c r="N81" s="876"/>
      <c r="O81" s="876"/>
      <c r="P81" s="877"/>
      <c r="Q81" s="878"/>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61"/>
      <c r="BT81" s="862"/>
      <c r="BU81" s="862"/>
      <c r="BV81" s="862"/>
      <c r="BW81" s="862"/>
      <c r="BX81" s="862"/>
      <c r="BY81" s="862"/>
      <c r="BZ81" s="862"/>
      <c r="CA81" s="862"/>
      <c r="CB81" s="862"/>
      <c r="CC81" s="862"/>
      <c r="CD81" s="862"/>
      <c r="CE81" s="862"/>
      <c r="CF81" s="862"/>
      <c r="CG81" s="867"/>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1"/>
      <c r="DW81" s="862"/>
      <c r="DX81" s="862"/>
      <c r="DY81" s="862"/>
      <c r="DZ81" s="863"/>
      <c r="EA81" s="230"/>
    </row>
    <row r="82" spans="1:131" ht="26.25" customHeight="1" x14ac:dyDescent="0.15">
      <c r="A82" s="238">
        <v>15</v>
      </c>
      <c r="B82" s="875"/>
      <c r="C82" s="876"/>
      <c r="D82" s="876"/>
      <c r="E82" s="876"/>
      <c r="F82" s="876"/>
      <c r="G82" s="876"/>
      <c r="H82" s="876"/>
      <c r="I82" s="876"/>
      <c r="J82" s="876"/>
      <c r="K82" s="876"/>
      <c r="L82" s="876"/>
      <c r="M82" s="876"/>
      <c r="N82" s="876"/>
      <c r="O82" s="876"/>
      <c r="P82" s="877"/>
      <c r="Q82" s="878"/>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61"/>
      <c r="BT82" s="862"/>
      <c r="BU82" s="862"/>
      <c r="BV82" s="862"/>
      <c r="BW82" s="862"/>
      <c r="BX82" s="862"/>
      <c r="BY82" s="862"/>
      <c r="BZ82" s="862"/>
      <c r="CA82" s="862"/>
      <c r="CB82" s="862"/>
      <c r="CC82" s="862"/>
      <c r="CD82" s="862"/>
      <c r="CE82" s="862"/>
      <c r="CF82" s="862"/>
      <c r="CG82" s="867"/>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1"/>
      <c r="DW82" s="862"/>
      <c r="DX82" s="862"/>
      <c r="DY82" s="862"/>
      <c r="DZ82" s="863"/>
      <c r="EA82" s="230"/>
    </row>
    <row r="83" spans="1:131" ht="26.25" customHeight="1" x14ac:dyDescent="0.15">
      <c r="A83" s="238">
        <v>16</v>
      </c>
      <c r="B83" s="875"/>
      <c r="C83" s="876"/>
      <c r="D83" s="876"/>
      <c r="E83" s="876"/>
      <c r="F83" s="876"/>
      <c r="G83" s="876"/>
      <c r="H83" s="876"/>
      <c r="I83" s="876"/>
      <c r="J83" s="876"/>
      <c r="K83" s="876"/>
      <c r="L83" s="876"/>
      <c r="M83" s="876"/>
      <c r="N83" s="876"/>
      <c r="O83" s="876"/>
      <c r="P83" s="877"/>
      <c r="Q83" s="878"/>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61"/>
      <c r="BT83" s="862"/>
      <c r="BU83" s="862"/>
      <c r="BV83" s="862"/>
      <c r="BW83" s="862"/>
      <c r="BX83" s="862"/>
      <c r="BY83" s="862"/>
      <c r="BZ83" s="862"/>
      <c r="CA83" s="862"/>
      <c r="CB83" s="862"/>
      <c r="CC83" s="862"/>
      <c r="CD83" s="862"/>
      <c r="CE83" s="862"/>
      <c r="CF83" s="862"/>
      <c r="CG83" s="867"/>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1"/>
      <c r="DW83" s="862"/>
      <c r="DX83" s="862"/>
      <c r="DY83" s="862"/>
      <c r="DZ83" s="863"/>
      <c r="EA83" s="230"/>
    </row>
    <row r="84" spans="1:131" ht="26.25" customHeight="1" x14ac:dyDescent="0.15">
      <c r="A84" s="238">
        <v>17</v>
      </c>
      <c r="B84" s="875"/>
      <c r="C84" s="876"/>
      <c r="D84" s="876"/>
      <c r="E84" s="876"/>
      <c r="F84" s="876"/>
      <c r="G84" s="876"/>
      <c r="H84" s="876"/>
      <c r="I84" s="876"/>
      <c r="J84" s="876"/>
      <c r="K84" s="876"/>
      <c r="L84" s="876"/>
      <c r="M84" s="876"/>
      <c r="N84" s="876"/>
      <c r="O84" s="876"/>
      <c r="P84" s="877"/>
      <c r="Q84" s="878"/>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61"/>
      <c r="BT84" s="862"/>
      <c r="BU84" s="862"/>
      <c r="BV84" s="862"/>
      <c r="BW84" s="862"/>
      <c r="BX84" s="862"/>
      <c r="BY84" s="862"/>
      <c r="BZ84" s="862"/>
      <c r="CA84" s="862"/>
      <c r="CB84" s="862"/>
      <c r="CC84" s="862"/>
      <c r="CD84" s="862"/>
      <c r="CE84" s="862"/>
      <c r="CF84" s="862"/>
      <c r="CG84" s="867"/>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1"/>
      <c r="DW84" s="862"/>
      <c r="DX84" s="862"/>
      <c r="DY84" s="862"/>
      <c r="DZ84" s="863"/>
      <c r="EA84" s="230"/>
    </row>
    <row r="85" spans="1:131" ht="26.25" customHeight="1" x14ac:dyDescent="0.15">
      <c r="A85" s="238">
        <v>18</v>
      </c>
      <c r="B85" s="875"/>
      <c r="C85" s="876"/>
      <c r="D85" s="876"/>
      <c r="E85" s="876"/>
      <c r="F85" s="876"/>
      <c r="G85" s="876"/>
      <c r="H85" s="876"/>
      <c r="I85" s="876"/>
      <c r="J85" s="876"/>
      <c r="K85" s="876"/>
      <c r="L85" s="876"/>
      <c r="M85" s="876"/>
      <c r="N85" s="876"/>
      <c r="O85" s="876"/>
      <c r="P85" s="877"/>
      <c r="Q85" s="878"/>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61"/>
      <c r="BT85" s="862"/>
      <c r="BU85" s="862"/>
      <c r="BV85" s="862"/>
      <c r="BW85" s="862"/>
      <c r="BX85" s="862"/>
      <c r="BY85" s="862"/>
      <c r="BZ85" s="862"/>
      <c r="CA85" s="862"/>
      <c r="CB85" s="862"/>
      <c r="CC85" s="862"/>
      <c r="CD85" s="862"/>
      <c r="CE85" s="862"/>
      <c r="CF85" s="862"/>
      <c r="CG85" s="867"/>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1"/>
      <c r="DW85" s="862"/>
      <c r="DX85" s="862"/>
      <c r="DY85" s="862"/>
      <c r="DZ85" s="863"/>
      <c r="EA85" s="230"/>
    </row>
    <row r="86" spans="1:131" ht="26.25" customHeight="1" x14ac:dyDescent="0.15">
      <c r="A86" s="238">
        <v>19</v>
      </c>
      <c r="B86" s="875"/>
      <c r="C86" s="876"/>
      <c r="D86" s="876"/>
      <c r="E86" s="876"/>
      <c r="F86" s="876"/>
      <c r="G86" s="876"/>
      <c r="H86" s="876"/>
      <c r="I86" s="876"/>
      <c r="J86" s="876"/>
      <c r="K86" s="876"/>
      <c r="L86" s="876"/>
      <c r="M86" s="876"/>
      <c r="N86" s="876"/>
      <c r="O86" s="876"/>
      <c r="P86" s="877"/>
      <c r="Q86" s="878"/>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61"/>
      <c r="BT86" s="862"/>
      <c r="BU86" s="862"/>
      <c r="BV86" s="862"/>
      <c r="BW86" s="862"/>
      <c r="BX86" s="862"/>
      <c r="BY86" s="862"/>
      <c r="BZ86" s="862"/>
      <c r="CA86" s="862"/>
      <c r="CB86" s="862"/>
      <c r="CC86" s="862"/>
      <c r="CD86" s="862"/>
      <c r="CE86" s="862"/>
      <c r="CF86" s="862"/>
      <c r="CG86" s="867"/>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1"/>
      <c r="DW86" s="862"/>
      <c r="DX86" s="862"/>
      <c r="DY86" s="862"/>
      <c r="DZ86" s="863"/>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61"/>
      <c r="BT87" s="862"/>
      <c r="BU87" s="862"/>
      <c r="BV87" s="862"/>
      <c r="BW87" s="862"/>
      <c r="BX87" s="862"/>
      <c r="BY87" s="862"/>
      <c r="BZ87" s="862"/>
      <c r="CA87" s="862"/>
      <c r="CB87" s="862"/>
      <c r="CC87" s="862"/>
      <c r="CD87" s="862"/>
      <c r="CE87" s="862"/>
      <c r="CF87" s="862"/>
      <c r="CG87" s="867"/>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1"/>
      <c r="DW87" s="862"/>
      <c r="DX87" s="862"/>
      <c r="DY87" s="862"/>
      <c r="DZ87" s="863"/>
      <c r="EA87" s="230"/>
    </row>
    <row r="88" spans="1:131" ht="26.25" customHeight="1" thickBot="1" x14ac:dyDescent="0.2">
      <c r="A88" s="240" t="s">
        <v>392</v>
      </c>
      <c r="B88" s="789" t="s">
        <v>436</v>
      </c>
      <c r="C88" s="790"/>
      <c r="D88" s="790"/>
      <c r="E88" s="790"/>
      <c r="F88" s="790"/>
      <c r="G88" s="790"/>
      <c r="H88" s="790"/>
      <c r="I88" s="790"/>
      <c r="J88" s="790"/>
      <c r="K88" s="790"/>
      <c r="L88" s="790"/>
      <c r="M88" s="790"/>
      <c r="N88" s="790"/>
      <c r="O88" s="790"/>
      <c r="P88" s="791"/>
      <c r="Q88" s="842"/>
      <c r="R88" s="843"/>
      <c r="S88" s="843"/>
      <c r="T88" s="843"/>
      <c r="U88" s="843"/>
      <c r="V88" s="843"/>
      <c r="W88" s="843"/>
      <c r="X88" s="843"/>
      <c r="Y88" s="843"/>
      <c r="Z88" s="843"/>
      <c r="AA88" s="843"/>
      <c r="AB88" s="843"/>
      <c r="AC88" s="843"/>
      <c r="AD88" s="843"/>
      <c r="AE88" s="843"/>
      <c r="AF88" s="846">
        <v>5221</v>
      </c>
      <c r="AG88" s="846"/>
      <c r="AH88" s="846"/>
      <c r="AI88" s="846"/>
      <c r="AJ88" s="846"/>
      <c r="AK88" s="843"/>
      <c r="AL88" s="843"/>
      <c r="AM88" s="843"/>
      <c r="AN88" s="843"/>
      <c r="AO88" s="843"/>
      <c r="AP88" s="846">
        <v>16988</v>
      </c>
      <c r="AQ88" s="846"/>
      <c r="AR88" s="846"/>
      <c r="AS88" s="846"/>
      <c r="AT88" s="846"/>
      <c r="AU88" s="846">
        <v>2331</v>
      </c>
      <c r="AV88" s="846"/>
      <c r="AW88" s="846"/>
      <c r="AX88" s="846"/>
      <c r="AY88" s="846"/>
      <c r="AZ88" s="851"/>
      <c r="BA88" s="851"/>
      <c r="BB88" s="851"/>
      <c r="BC88" s="851"/>
      <c r="BD88" s="852"/>
      <c r="BE88" s="241"/>
      <c r="BF88" s="241"/>
      <c r="BG88" s="241"/>
      <c r="BH88" s="241"/>
      <c r="BI88" s="241"/>
      <c r="BJ88" s="241"/>
      <c r="BK88" s="241"/>
      <c r="BL88" s="241"/>
      <c r="BM88" s="241"/>
      <c r="BN88" s="241"/>
      <c r="BO88" s="241"/>
      <c r="BP88" s="241"/>
      <c r="BQ88" s="238">
        <v>82</v>
      </c>
      <c r="BR88" s="243"/>
      <c r="BS88" s="861"/>
      <c r="BT88" s="862"/>
      <c r="BU88" s="862"/>
      <c r="BV88" s="862"/>
      <c r="BW88" s="862"/>
      <c r="BX88" s="862"/>
      <c r="BY88" s="862"/>
      <c r="BZ88" s="862"/>
      <c r="CA88" s="862"/>
      <c r="CB88" s="862"/>
      <c r="CC88" s="862"/>
      <c r="CD88" s="862"/>
      <c r="CE88" s="862"/>
      <c r="CF88" s="862"/>
      <c r="CG88" s="867"/>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1"/>
      <c r="DW88" s="862"/>
      <c r="DX88" s="862"/>
      <c r="DY88" s="862"/>
      <c r="DZ88" s="863"/>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1"/>
      <c r="BT89" s="862"/>
      <c r="BU89" s="862"/>
      <c r="BV89" s="862"/>
      <c r="BW89" s="862"/>
      <c r="BX89" s="862"/>
      <c r="BY89" s="862"/>
      <c r="BZ89" s="862"/>
      <c r="CA89" s="862"/>
      <c r="CB89" s="862"/>
      <c r="CC89" s="862"/>
      <c r="CD89" s="862"/>
      <c r="CE89" s="862"/>
      <c r="CF89" s="862"/>
      <c r="CG89" s="867"/>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1"/>
      <c r="DW89" s="862"/>
      <c r="DX89" s="862"/>
      <c r="DY89" s="862"/>
      <c r="DZ89" s="863"/>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1"/>
      <c r="BT90" s="862"/>
      <c r="BU90" s="862"/>
      <c r="BV90" s="862"/>
      <c r="BW90" s="862"/>
      <c r="BX90" s="862"/>
      <c r="BY90" s="862"/>
      <c r="BZ90" s="862"/>
      <c r="CA90" s="862"/>
      <c r="CB90" s="862"/>
      <c r="CC90" s="862"/>
      <c r="CD90" s="862"/>
      <c r="CE90" s="862"/>
      <c r="CF90" s="862"/>
      <c r="CG90" s="867"/>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1"/>
      <c r="DW90" s="862"/>
      <c r="DX90" s="862"/>
      <c r="DY90" s="862"/>
      <c r="DZ90" s="863"/>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1"/>
      <c r="BT91" s="862"/>
      <c r="BU91" s="862"/>
      <c r="BV91" s="862"/>
      <c r="BW91" s="862"/>
      <c r="BX91" s="862"/>
      <c r="BY91" s="862"/>
      <c r="BZ91" s="862"/>
      <c r="CA91" s="862"/>
      <c r="CB91" s="862"/>
      <c r="CC91" s="862"/>
      <c r="CD91" s="862"/>
      <c r="CE91" s="862"/>
      <c r="CF91" s="862"/>
      <c r="CG91" s="867"/>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1"/>
      <c r="DW91" s="862"/>
      <c r="DX91" s="862"/>
      <c r="DY91" s="862"/>
      <c r="DZ91" s="863"/>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1"/>
      <c r="BT92" s="862"/>
      <c r="BU92" s="862"/>
      <c r="BV92" s="862"/>
      <c r="BW92" s="862"/>
      <c r="BX92" s="862"/>
      <c r="BY92" s="862"/>
      <c r="BZ92" s="862"/>
      <c r="CA92" s="862"/>
      <c r="CB92" s="862"/>
      <c r="CC92" s="862"/>
      <c r="CD92" s="862"/>
      <c r="CE92" s="862"/>
      <c r="CF92" s="862"/>
      <c r="CG92" s="867"/>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1"/>
      <c r="DW92" s="862"/>
      <c r="DX92" s="862"/>
      <c r="DY92" s="862"/>
      <c r="DZ92" s="863"/>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1"/>
      <c r="BT93" s="862"/>
      <c r="BU93" s="862"/>
      <c r="BV93" s="862"/>
      <c r="BW93" s="862"/>
      <c r="BX93" s="862"/>
      <c r="BY93" s="862"/>
      <c r="BZ93" s="862"/>
      <c r="CA93" s="862"/>
      <c r="CB93" s="862"/>
      <c r="CC93" s="862"/>
      <c r="CD93" s="862"/>
      <c r="CE93" s="862"/>
      <c r="CF93" s="862"/>
      <c r="CG93" s="867"/>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1"/>
      <c r="DW93" s="862"/>
      <c r="DX93" s="862"/>
      <c r="DY93" s="862"/>
      <c r="DZ93" s="863"/>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1"/>
      <c r="BT94" s="862"/>
      <c r="BU94" s="862"/>
      <c r="BV94" s="862"/>
      <c r="BW94" s="862"/>
      <c r="BX94" s="862"/>
      <c r="BY94" s="862"/>
      <c r="BZ94" s="862"/>
      <c r="CA94" s="862"/>
      <c r="CB94" s="862"/>
      <c r="CC94" s="862"/>
      <c r="CD94" s="862"/>
      <c r="CE94" s="862"/>
      <c r="CF94" s="862"/>
      <c r="CG94" s="867"/>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1"/>
      <c r="DW94" s="862"/>
      <c r="DX94" s="862"/>
      <c r="DY94" s="862"/>
      <c r="DZ94" s="863"/>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1"/>
      <c r="BT95" s="862"/>
      <c r="BU95" s="862"/>
      <c r="BV95" s="862"/>
      <c r="BW95" s="862"/>
      <c r="BX95" s="862"/>
      <c r="BY95" s="862"/>
      <c r="BZ95" s="862"/>
      <c r="CA95" s="862"/>
      <c r="CB95" s="862"/>
      <c r="CC95" s="862"/>
      <c r="CD95" s="862"/>
      <c r="CE95" s="862"/>
      <c r="CF95" s="862"/>
      <c r="CG95" s="867"/>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1"/>
      <c r="DW95" s="862"/>
      <c r="DX95" s="862"/>
      <c r="DY95" s="862"/>
      <c r="DZ95" s="863"/>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1"/>
      <c r="BT96" s="862"/>
      <c r="BU96" s="862"/>
      <c r="BV96" s="862"/>
      <c r="BW96" s="862"/>
      <c r="BX96" s="862"/>
      <c r="BY96" s="862"/>
      <c r="BZ96" s="862"/>
      <c r="CA96" s="862"/>
      <c r="CB96" s="862"/>
      <c r="CC96" s="862"/>
      <c r="CD96" s="862"/>
      <c r="CE96" s="862"/>
      <c r="CF96" s="862"/>
      <c r="CG96" s="867"/>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1"/>
      <c r="DW96" s="862"/>
      <c r="DX96" s="862"/>
      <c r="DY96" s="862"/>
      <c r="DZ96" s="863"/>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1"/>
      <c r="BT97" s="862"/>
      <c r="BU97" s="862"/>
      <c r="BV97" s="862"/>
      <c r="BW97" s="862"/>
      <c r="BX97" s="862"/>
      <c r="BY97" s="862"/>
      <c r="BZ97" s="862"/>
      <c r="CA97" s="862"/>
      <c r="CB97" s="862"/>
      <c r="CC97" s="862"/>
      <c r="CD97" s="862"/>
      <c r="CE97" s="862"/>
      <c r="CF97" s="862"/>
      <c r="CG97" s="867"/>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1"/>
      <c r="DW97" s="862"/>
      <c r="DX97" s="862"/>
      <c r="DY97" s="862"/>
      <c r="DZ97" s="863"/>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1"/>
      <c r="BT98" s="862"/>
      <c r="BU98" s="862"/>
      <c r="BV98" s="862"/>
      <c r="BW98" s="862"/>
      <c r="BX98" s="862"/>
      <c r="BY98" s="862"/>
      <c r="BZ98" s="862"/>
      <c r="CA98" s="862"/>
      <c r="CB98" s="862"/>
      <c r="CC98" s="862"/>
      <c r="CD98" s="862"/>
      <c r="CE98" s="862"/>
      <c r="CF98" s="862"/>
      <c r="CG98" s="867"/>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1"/>
      <c r="DW98" s="862"/>
      <c r="DX98" s="862"/>
      <c r="DY98" s="862"/>
      <c r="DZ98" s="863"/>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1"/>
      <c r="BT99" s="862"/>
      <c r="BU99" s="862"/>
      <c r="BV99" s="862"/>
      <c r="BW99" s="862"/>
      <c r="BX99" s="862"/>
      <c r="BY99" s="862"/>
      <c r="BZ99" s="862"/>
      <c r="CA99" s="862"/>
      <c r="CB99" s="862"/>
      <c r="CC99" s="862"/>
      <c r="CD99" s="862"/>
      <c r="CE99" s="862"/>
      <c r="CF99" s="862"/>
      <c r="CG99" s="867"/>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1"/>
      <c r="DW99" s="862"/>
      <c r="DX99" s="862"/>
      <c r="DY99" s="862"/>
      <c r="DZ99" s="863"/>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1"/>
      <c r="BT100" s="862"/>
      <c r="BU100" s="862"/>
      <c r="BV100" s="862"/>
      <c r="BW100" s="862"/>
      <c r="BX100" s="862"/>
      <c r="BY100" s="862"/>
      <c r="BZ100" s="862"/>
      <c r="CA100" s="862"/>
      <c r="CB100" s="862"/>
      <c r="CC100" s="862"/>
      <c r="CD100" s="862"/>
      <c r="CE100" s="862"/>
      <c r="CF100" s="862"/>
      <c r="CG100" s="867"/>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1"/>
      <c r="DW100" s="862"/>
      <c r="DX100" s="862"/>
      <c r="DY100" s="862"/>
      <c r="DZ100" s="863"/>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1"/>
      <c r="BT101" s="862"/>
      <c r="BU101" s="862"/>
      <c r="BV101" s="862"/>
      <c r="BW101" s="862"/>
      <c r="BX101" s="862"/>
      <c r="BY101" s="862"/>
      <c r="BZ101" s="862"/>
      <c r="CA101" s="862"/>
      <c r="CB101" s="862"/>
      <c r="CC101" s="862"/>
      <c r="CD101" s="862"/>
      <c r="CE101" s="862"/>
      <c r="CF101" s="862"/>
      <c r="CG101" s="867"/>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1"/>
      <c r="DW101" s="862"/>
      <c r="DX101" s="862"/>
      <c r="DY101" s="862"/>
      <c r="DZ101" s="863"/>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437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97</v>
      </c>
      <c r="CS102" s="854"/>
      <c r="CT102" s="854"/>
      <c r="CU102" s="854"/>
      <c r="CV102" s="891"/>
      <c r="CW102" s="890">
        <v>14</v>
      </c>
      <c r="CX102" s="854"/>
      <c r="CY102" s="854"/>
      <c r="CZ102" s="854"/>
      <c r="DA102" s="891"/>
      <c r="DB102" s="890"/>
      <c r="DC102" s="854"/>
      <c r="DD102" s="854"/>
      <c r="DE102" s="854"/>
      <c r="DF102" s="891"/>
      <c r="DG102" s="890"/>
      <c r="DH102" s="854"/>
      <c r="DI102" s="854"/>
      <c r="DJ102" s="854"/>
      <c r="DK102" s="891"/>
      <c r="DL102" s="890">
        <v>28</v>
      </c>
      <c r="DM102" s="854"/>
      <c r="DN102" s="854"/>
      <c r="DO102" s="854"/>
      <c r="DP102" s="891"/>
      <c r="DQ102" s="890"/>
      <c r="DR102" s="854"/>
      <c r="DS102" s="854"/>
      <c r="DT102" s="854"/>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440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442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444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445</v>
      </c>
      <c r="AB109" s="893"/>
      <c r="AC109" s="893"/>
      <c r="AD109" s="893"/>
      <c r="AE109" s="894"/>
      <c r="AF109" s="892" t="s">
        <v>446</v>
      </c>
      <c r="AG109" s="893"/>
      <c r="AH109" s="893"/>
      <c r="AI109" s="893"/>
      <c r="AJ109" s="894"/>
      <c r="AK109" s="892" t="s">
        <v>308</v>
      </c>
      <c r="AL109" s="893"/>
      <c r="AM109" s="893"/>
      <c r="AN109" s="893"/>
      <c r="AO109" s="894"/>
      <c r="AP109" s="892" t="s">
        <v>447</v>
      </c>
      <c r="AQ109" s="893"/>
      <c r="AR109" s="893"/>
      <c r="AS109" s="893"/>
      <c r="AT109" s="895"/>
      <c r="AU109" s="912" t="s">
        <v>444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445</v>
      </c>
      <c r="BR109" s="893"/>
      <c r="BS109" s="893"/>
      <c r="BT109" s="893"/>
      <c r="BU109" s="894"/>
      <c r="BV109" s="892" t="s">
        <v>446</v>
      </c>
      <c r="BW109" s="893"/>
      <c r="BX109" s="893"/>
      <c r="BY109" s="893"/>
      <c r="BZ109" s="894"/>
      <c r="CA109" s="892" t="s">
        <v>308</v>
      </c>
      <c r="CB109" s="893"/>
      <c r="CC109" s="893"/>
      <c r="CD109" s="893"/>
      <c r="CE109" s="894"/>
      <c r="CF109" s="913" t="s">
        <v>447</v>
      </c>
      <c r="CG109" s="913"/>
      <c r="CH109" s="913"/>
      <c r="CI109" s="913"/>
      <c r="CJ109" s="913"/>
      <c r="CK109" s="892" t="s">
        <v>448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445</v>
      </c>
      <c r="DH109" s="893"/>
      <c r="DI109" s="893"/>
      <c r="DJ109" s="893"/>
      <c r="DK109" s="894"/>
      <c r="DL109" s="892" t="s">
        <v>446</v>
      </c>
      <c r="DM109" s="893"/>
      <c r="DN109" s="893"/>
      <c r="DO109" s="893"/>
      <c r="DP109" s="894"/>
      <c r="DQ109" s="892" t="s">
        <v>308</v>
      </c>
      <c r="DR109" s="893"/>
      <c r="DS109" s="893"/>
      <c r="DT109" s="893"/>
      <c r="DU109" s="894"/>
      <c r="DV109" s="892" t="s">
        <v>447</v>
      </c>
      <c r="DW109" s="893"/>
      <c r="DX109" s="893"/>
      <c r="DY109" s="893"/>
      <c r="DZ109" s="895"/>
    </row>
    <row r="110" spans="1:131" s="230" customFormat="1" ht="26.25" customHeight="1" x14ac:dyDescent="0.15">
      <c r="A110" s="896" t="s">
        <v>449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1282971</v>
      </c>
      <c r="AB110" s="900"/>
      <c r="AC110" s="900"/>
      <c r="AD110" s="900"/>
      <c r="AE110" s="901"/>
      <c r="AF110" s="902">
        <v>1304624</v>
      </c>
      <c r="AG110" s="900"/>
      <c r="AH110" s="900"/>
      <c r="AI110" s="900"/>
      <c r="AJ110" s="901"/>
      <c r="AK110" s="902">
        <v>1273556</v>
      </c>
      <c r="AL110" s="900"/>
      <c r="AM110" s="900"/>
      <c r="AN110" s="900"/>
      <c r="AO110" s="901"/>
      <c r="AP110" s="903">
        <v>24.3</v>
      </c>
      <c r="AQ110" s="904"/>
      <c r="AR110" s="904"/>
      <c r="AS110" s="904"/>
      <c r="AT110" s="905"/>
      <c r="AU110" s="906" t="s">
        <v>75</v>
      </c>
      <c r="AV110" s="907"/>
      <c r="AW110" s="907"/>
      <c r="AX110" s="907"/>
      <c r="AY110" s="907"/>
      <c r="AZ110" s="929" t="s">
        <v>450</v>
      </c>
      <c r="BA110" s="897"/>
      <c r="BB110" s="897"/>
      <c r="BC110" s="897"/>
      <c r="BD110" s="897"/>
      <c r="BE110" s="897"/>
      <c r="BF110" s="897"/>
      <c r="BG110" s="897"/>
      <c r="BH110" s="897"/>
      <c r="BI110" s="897"/>
      <c r="BJ110" s="897"/>
      <c r="BK110" s="897"/>
      <c r="BL110" s="897"/>
      <c r="BM110" s="897"/>
      <c r="BN110" s="897"/>
      <c r="BO110" s="897"/>
      <c r="BP110" s="898"/>
      <c r="BQ110" s="930">
        <v>10354449</v>
      </c>
      <c r="BR110" s="931"/>
      <c r="BS110" s="931"/>
      <c r="BT110" s="931"/>
      <c r="BU110" s="931"/>
      <c r="BV110" s="931">
        <v>10066765</v>
      </c>
      <c r="BW110" s="931"/>
      <c r="BX110" s="931"/>
      <c r="BY110" s="931"/>
      <c r="BZ110" s="931"/>
      <c r="CA110" s="931">
        <v>9531420</v>
      </c>
      <c r="CB110" s="931"/>
      <c r="CC110" s="931"/>
      <c r="CD110" s="931"/>
      <c r="CE110" s="931"/>
      <c r="CF110" s="944">
        <v>181.7</v>
      </c>
      <c r="CG110" s="945"/>
      <c r="CH110" s="945"/>
      <c r="CI110" s="945"/>
      <c r="CJ110" s="945"/>
      <c r="CK110" s="946" t="s">
        <v>451</v>
      </c>
      <c r="CL110" s="947"/>
      <c r="CM110" s="929" t="s">
        <v>452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426</v>
      </c>
      <c r="DH110" s="931"/>
      <c r="DI110" s="931"/>
      <c r="DJ110" s="931"/>
      <c r="DK110" s="931"/>
      <c r="DL110" s="931" t="s">
        <v>394</v>
      </c>
      <c r="DM110" s="931"/>
      <c r="DN110" s="931"/>
      <c r="DO110" s="931"/>
      <c r="DP110" s="931"/>
      <c r="DQ110" s="931" t="s">
        <v>453</v>
      </c>
      <c r="DR110" s="931"/>
      <c r="DS110" s="931"/>
      <c r="DT110" s="931"/>
      <c r="DU110" s="931"/>
      <c r="DV110" s="932" t="s">
        <v>454</v>
      </c>
      <c r="DW110" s="932"/>
      <c r="DX110" s="932"/>
      <c r="DY110" s="932"/>
      <c r="DZ110" s="933"/>
    </row>
    <row r="111" spans="1:131" s="230" customFormat="1" ht="26.25" customHeight="1" x14ac:dyDescent="0.15">
      <c r="A111" s="934" t="s">
        <v>455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454</v>
      </c>
      <c r="AB111" s="938"/>
      <c r="AC111" s="938"/>
      <c r="AD111" s="938"/>
      <c r="AE111" s="939"/>
      <c r="AF111" s="940" t="s">
        <v>426</v>
      </c>
      <c r="AG111" s="938"/>
      <c r="AH111" s="938"/>
      <c r="AI111" s="938"/>
      <c r="AJ111" s="939"/>
      <c r="AK111" s="940" t="s">
        <v>453</v>
      </c>
      <c r="AL111" s="938"/>
      <c r="AM111" s="938"/>
      <c r="AN111" s="938"/>
      <c r="AO111" s="939"/>
      <c r="AP111" s="941" t="s">
        <v>426</v>
      </c>
      <c r="AQ111" s="942"/>
      <c r="AR111" s="942"/>
      <c r="AS111" s="942"/>
      <c r="AT111" s="943"/>
      <c r="AU111" s="908"/>
      <c r="AV111" s="909"/>
      <c r="AW111" s="909"/>
      <c r="AX111" s="909"/>
      <c r="AY111" s="909"/>
      <c r="AZ111" s="922" t="s">
        <v>456</v>
      </c>
      <c r="BA111" s="923"/>
      <c r="BB111" s="923"/>
      <c r="BC111" s="923"/>
      <c r="BD111" s="923"/>
      <c r="BE111" s="923"/>
      <c r="BF111" s="923"/>
      <c r="BG111" s="923"/>
      <c r="BH111" s="923"/>
      <c r="BI111" s="923"/>
      <c r="BJ111" s="923"/>
      <c r="BK111" s="923"/>
      <c r="BL111" s="923"/>
      <c r="BM111" s="923"/>
      <c r="BN111" s="923"/>
      <c r="BO111" s="923"/>
      <c r="BP111" s="924"/>
      <c r="BQ111" s="925" t="s">
        <v>138</v>
      </c>
      <c r="BR111" s="926"/>
      <c r="BS111" s="926"/>
      <c r="BT111" s="926"/>
      <c r="BU111" s="926"/>
      <c r="BV111" s="926" t="s">
        <v>453</v>
      </c>
      <c r="BW111" s="926"/>
      <c r="BX111" s="926"/>
      <c r="BY111" s="926"/>
      <c r="BZ111" s="926"/>
      <c r="CA111" s="926" t="s">
        <v>454</v>
      </c>
      <c r="CB111" s="926"/>
      <c r="CC111" s="926"/>
      <c r="CD111" s="926"/>
      <c r="CE111" s="926"/>
      <c r="CF111" s="920" t="s">
        <v>394</v>
      </c>
      <c r="CG111" s="921"/>
      <c r="CH111" s="921"/>
      <c r="CI111" s="921"/>
      <c r="CJ111" s="921"/>
      <c r="CK111" s="948"/>
      <c r="CL111" s="949"/>
      <c r="CM111" s="922" t="s">
        <v>457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458</v>
      </c>
      <c r="DH111" s="926"/>
      <c r="DI111" s="926"/>
      <c r="DJ111" s="926"/>
      <c r="DK111" s="926"/>
      <c r="DL111" s="926" t="s">
        <v>459</v>
      </c>
      <c r="DM111" s="926"/>
      <c r="DN111" s="926"/>
      <c r="DO111" s="926"/>
      <c r="DP111" s="926"/>
      <c r="DQ111" s="926" t="s">
        <v>453</v>
      </c>
      <c r="DR111" s="926"/>
      <c r="DS111" s="926"/>
      <c r="DT111" s="926"/>
      <c r="DU111" s="926"/>
      <c r="DV111" s="927" t="s">
        <v>453</v>
      </c>
      <c r="DW111" s="927"/>
      <c r="DX111" s="927"/>
      <c r="DY111" s="927"/>
      <c r="DZ111" s="928"/>
    </row>
    <row r="112" spans="1:131" s="230" customFormat="1" ht="26.25" customHeight="1" x14ac:dyDescent="0.15">
      <c r="A112" s="952" t="s">
        <v>460</v>
      </c>
      <c r="B112" s="953"/>
      <c r="C112" s="923" t="s">
        <v>461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394</v>
      </c>
      <c r="AB112" s="959"/>
      <c r="AC112" s="959"/>
      <c r="AD112" s="959"/>
      <c r="AE112" s="960"/>
      <c r="AF112" s="961" t="s">
        <v>453</v>
      </c>
      <c r="AG112" s="959"/>
      <c r="AH112" s="959"/>
      <c r="AI112" s="959"/>
      <c r="AJ112" s="960"/>
      <c r="AK112" s="961" t="s">
        <v>458</v>
      </c>
      <c r="AL112" s="959"/>
      <c r="AM112" s="959"/>
      <c r="AN112" s="959"/>
      <c r="AO112" s="960"/>
      <c r="AP112" s="962" t="s">
        <v>454</v>
      </c>
      <c r="AQ112" s="963"/>
      <c r="AR112" s="963"/>
      <c r="AS112" s="963"/>
      <c r="AT112" s="964"/>
      <c r="AU112" s="908"/>
      <c r="AV112" s="909"/>
      <c r="AW112" s="909"/>
      <c r="AX112" s="909"/>
      <c r="AY112" s="909"/>
      <c r="AZ112" s="922" t="s">
        <v>462</v>
      </c>
      <c r="BA112" s="923"/>
      <c r="BB112" s="923"/>
      <c r="BC112" s="923"/>
      <c r="BD112" s="923"/>
      <c r="BE112" s="923"/>
      <c r="BF112" s="923"/>
      <c r="BG112" s="923"/>
      <c r="BH112" s="923"/>
      <c r="BI112" s="923"/>
      <c r="BJ112" s="923"/>
      <c r="BK112" s="923"/>
      <c r="BL112" s="923"/>
      <c r="BM112" s="923"/>
      <c r="BN112" s="923"/>
      <c r="BO112" s="923"/>
      <c r="BP112" s="924"/>
      <c r="BQ112" s="925">
        <v>2958879</v>
      </c>
      <c r="BR112" s="926"/>
      <c r="BS112" s="926"/>
      <c r="BT112" s="926"/>
      <c r="BU112" s="926"/>
      <c r="BV112" s="926">
        <v>2614893</v>
      </c>
      <c r="BW112" s="926"/>
      <c r="BX112" s="926"/>
      <c r="BY112" s="926"/>
      <c r="BZ112" s="926"/>
      <c r="CA112" s="926">
        <v>2246686</v>
      </c>
      <c r="CB112" s="926"/>
      <c r="CC112" s="926"/>
      <c r="CD112" s="926"/>
      <c r="CE112" s="926"/>
      <c r="CF112" s="920">
        <v>42.8</v>
      </c>
      <c r="CG112" s="921"/>
      <c r="CH112" s="921"/>
      <c r="CI112" s="921"/>
      <c r="CJ112" s="921"/>
      <c r="CK112" s="948"/>
      <c r="CL112" s="949"/>
      <c r="CM112" s="922" t="s">
        <v>463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464</v>
      </c>
      <c r="DH112" s="926"/>
      <c r="DI112" s="926"/>
      <c r="DJ112" s="926"/>
      <c r="DK112" s="926"/>
      <c r="DL112" s="926" t="s">
        <v>454</v>
      </c>
      <c r="DM112" s="926"/>
      <c r="DN112" s="926"/>
      <c r="DO112" s="926"/>
      <c r="DP112" s="926"/>
      <c r="DQ112" s="926" t="s">
        <v>464</v>
      </c>
      <c r="DR112" s="926"/>
      <c r="DS112" s="926"/>
      <c r="DT112" s="926"/>
      <c r="DU112" s="926"/>
      <c r="DV112" s="927" t="s">
        <v>459</v>
      </c>
      <c r="DW112" s="927"/>
      <c r="DX112" s="927"/>
      <c r="DY112" s="927"/>
      <c r="DZ112" s="928"/>
    </row>
    <row r="113" spans="1:130" s="230" customFormat="1" ht="26.25" customHeight="1" x14ac:dyDescent="0.15">
      <c r="A113" s="954"/>
      <c r="B113" s="955"/>
      <c r="C113" s="923" t="s">
        <v>465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475203</v>
      </c>
      <c r="AB113" s="938"/>
      <c r="AC113" s="938"/>
      <c r="AD113" s="938"/>
      <c r="AE113" s="939"/>
      <c r="AF113" s="940">
        <v>498853</v>
      </c>
      <c r="AG113" s="938"/>
      <c r="AH113" s="938"/>
      <c r="AI113" s="938"/>
      <c r="AJ113" s="939"/>
      <c r="AK113" s="940">
        <v>439215</v>
      </c>
      <c r="AL113" s="938"/>
      <c r="AM113" s="938"/>
      <c r="AN113" s="938"/>
      <c r="AO113" s="939"/>
      <c r="AP113" s="941">
        <v>8.4</v>
      </c>
      <c r="AQ113" s="942"/>
      <c r="AR113" s="942"/>
      <c r="AS113" s="942"/>
      <c r="AT113" s="943"/>
      <c r="AU113" s="908"/>
      <c r="AV113" s="909"/>
      <c r="AW113" s="909"/>
      <c r="AX113" s="909"/>
      <c r="AY113" s="909"/>
      <c r="AZ113" s="922" t="s">
        <v>466</v>
      </c>
      <c r="BA113" s="923"/>
      <c r="BB113" s="923"/>
      <c r="BC113" s="923"/>
      <c r="BD113" s="923"/>
      <c r="BE113" s="923"/>
      <c r="BF113" s="923"/>
      <c r="BG113" s="923"/>
      <c r="BH113" s="923"/>
      <c r="BI113" s="923"/>
      <c r="BJ113" s="923"/>
      <c r="BK113" s="923"/>
      <c r="BL113" s="923"/>
      <c r="BM113" s="923"/>
      <c r="BN113" s="923"/>
      <c r="BO113" s="923"/>
      <c r="BP113" s="924"/>
      <c r="BQ113" s="925">
        <v>1456949</v>
      </c>
      <c r="BR113" s="926"/>
      <c r="BS113" s="926"/>
      <c r="BT113" s="926"/>
      <c r="BU113" s="926"/>
      <c r="BV113" s="926">
        <v>1625635</v>
      </c>
      <c r="BW113" s="926"/>
      <c r="BX113" s="926"/>
      <c r="BY113" s="926"/>
      <c r="BZ113" s="926"/>
      <c r="CA113" s="926">
        <v>2331981</v>
      </c>
      <c r="CB113" s="926"/>
      <c r="CC113" s="926"/>
      <c r="CD113" s="926"/>
      <c r="CE113" s="926"/>
      <c r="CF113" s="920">
        <v>44.5</v>
      </c>
      <c r="CG113" s="921"/>
      <c r="CH113" s="921"/>
      <c r="CI113" s="921"/>
      <c r="CJ113" s="921"/>
      <c r="CK113" s="948"/>
      <c r="CL113" s="949"/>
      <c r="CM113" s="922" t="s">
        <v>467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454</v>
      </c>
      <c r="DH113" s="959"/>
      <c r="DI113" s="959"/>
      <c r="DJ113" s="959"/>
      <c r="DK113" s="960"/>
      <c r="DL113" s="961" t="s">
        <v>458</v>
      </c>
      <c r="DM113" s="959"/>
      <c r="DN113" s="959"/>
      <c r="DO113" s="959"/>
      <c r="DP113" s="960"/>
      <c r="DQ113" s="961" t="s">
        <v>453</v>
      </c>
      <c r="DR113" s="959"/>
      <c r="DS113" s="959"/>
      <c r="DT113" s="959"/>
      <c r="DU113" s="960"/>
      <c r="DV113" s="962" t="s">
        <v>464</v>
      </c>
      <c r="DW113" s="963"/>
      <c r="DX113" s="963"/>
      <c r="DY113" s="963"/>
      <c r="DZ113" s="964"/>
    </row>
    <row r="114" spans="1:130" s="230" customFormat="1" ht="26.25" customHeight="1" x14ac:dyDescent="0.15">
      <c r="A114" s="954"/>
      <c r="B114" s="955"/>
      <c r="C114" s="923" t="s">
        <v>468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207291</v>
      </c>
      <c r="AB114" s="959"/>
      <c r="AC114" s="959"/>
      <c r="AD114" s="959"/>
      <c r="AE114" s="960"/>
      <c r="AF114" s="961">
        <v>210454</v>
      </c>
      <c r="AG114" s="959"/>
      <c r="AH114" s="959"/>
      <c r="AI114" s="959"/>
      <c r="AJ114" s="960"/>
      <c r="AK114" s="961">
        <v>216481</v>
      </c>
      <c r="AL114" s="959"/>
      <c r="AM114" s="959"/>
      <c r="AN114" s="959"/>
      <c r="AO114" s="960"/>
      <c r="AP114" s="962">
        <v>4.0999999999999996</v>
      </c>
      <c r="AQ114" s="963"/>
      <c r="AR114" s="963"/>
      <c r="AS114" s="963"/>
      <c r="AT114" s="964"/>
      <c r="AU114" s="908"/>
      <c r="AV114" s="909"/>
      <c r="AW114" s="909"/>
      <c r="AX114" s="909"/>
      <c r="AY114" s="909"/>
      <c r="AZ114" s="922" t="s">
        <v>469</v>
      </c>
      <c r="BA114" s="923"/>
      <c r="BB114" s="923"/>
      <c r="BC114" s="923"/>
      <c r="BD114" s="923"/>
      <c r="BE114" s="923"/>
      <c r="BF114" s="923"/>
      <c r="BG114" s="923"/>
      <c r="BH114" s="923"/>
      <c r="BI114" s="923"/>
      <c r="BJ114" s="923"/>
      <c r="BK114" s="923"/>
      <c r="BL114" s="923"/>
      <c r="BM114" s="923"/>
      <c r="BN114" s="923"/>
      <c r="BO114" s="923"/>
      <c r="BP114" s="924"/>
      <c r="BQ114" s="925">
        <v>1923070</v>
      </c>
      <c r="BR114" s="926"/>
      <c r="BS114" s="926"/>
      <c r="BT114" s="926"/>
      <c r="BU114" s="926"/>
      <c r="BV114" s="926">
        <v>1926452</v>
      </c>
      <c r="BW114" s="926"/>
      <c r="BX114" s="926"/>
      <c r="BY114" s="926"/>
      <c r="BZ114" s="926"/>
      <c r="CA114" s="926">
        <v>1882713</v>
      </c>
      <c r="CB114" s="926"/>
      <c r="CC114" s="926"/>
      <c r="CD114" s="926"/>
      <c r="CE114" s="926"/>
      <c r="CF114" s="920">
        <v>35.9</v>
      </c>
      <c r="CG114" s="921"/>
      <c r="CH114" s="921"/>
      <c r="CI114" s="921"/>
      <c r="CJ114" s="921"/>
      <c r="CK114" s="948"/>
      <c r="CL114" s="949"/>
      <c r="CM114" s="922" t="s">
        <v>470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453</v>
      </c>
      <c r="DH114" s="959"/>
      <c r="DI114" s="959"/>
      <c r="DJ114" s="959"/>
      <c r="DK114" s="960"/>
      <c r="DL114" s="961" t="s">
        <v>459</v>
      </c>
      <c r="DM114" s="959"/>
      <c r="DN114" s="959"/>
      <c r="DO114" s="959"/>
      <c r="DP114" s="960"/>
      <c r="DQ114" s="961" t="s">
        <v>394</v>
      </c>
      <c r="DR114" s="959"/>
      <c r="DS114" s="959"/>
      <c r="DT114" s="959"/>
      <c r="DU114" s="960"/>
      <c r="DV114" s="962" t="s">
        <v>453</v>
      </c>
      <c r="DW114" s="963"/>
      <c r="DX114" s="963"/>
      <c r="DY114" s="963"/>
      <c r="DZ114" s="964"/>
    </row>
    <row r="115" spans="1:130" s="230" customFormat="1" ht="26.25" customHeight="1" x14ac:dyDescent="0.15">
      <c r="A115" s="954"/>
      <c r="B115" s="955"/>
      <c r="C115" s="923" t="s">
        <v>471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454</v>
      </c>
      <c r="AB115" s="938"/>
      <c r="AC115" s="938"/>
      <c r="AD115" s="938"/>
      <c r="AE115" s="939"/>
      <c r="AF115" s="940" t="s">
        <v>454</v>
      </c>
      <c r="AG115" s="938"/>
      <c r="AH115" s="938"/>
      <c r="AI115" s="938"/>
      <c r="AJ115" s="939"/>
      <c r="AK115" s="940" t="s">
        <v>453</v>
      </c>
      <c r="AL115" s="938"/>
      <c r="AM115" s="938"/>
      <c r="AN115" s="938"/>
      <c r="AO115" s="939"/>
      <c r="AP115" s="941" t="s">
        <v>453</v>
      </c>
      <c r="AQ115" s="942"/>
      <c r="AR115" s="942"/>
      <c r="AS115" s="942"/>
      <c r="AT115" s="943"/>
      <c r="AU115" s="908"/>
      <c r="AV115" s="909"/>
      <c r="AW115" s="909"/>
      <c r="AX115" s="909"/>
      <c r="AY115" s="909"/>
      <c r="AZ115" s="922" t="s">
        <v>472</v>
      </c>
      <c r="BA115" s="923"/>
      <c r="BB115" s="923"/>
      <c r="BC115" s="923"/>
      <c r="BD115" s="923"/>
      <c r="BE115" s="923"/>
      <c r="BF115" s="923"/>
      <c r="BG115" s="923"/>
      <c r="BH115" s="923"/>
      <c r="BI115" s="923"/>
      <c r="BJ115" s="923"/>
      <c r="BK115" s="923"/>
      <c r="BL115" s="923"/>
      <c r="BM115" s="923"/>
      <c r="BN115" s="923"/>
      <c r="BO115" s="923"/>
      <c r="BP115" s="924"/>
      <c r="BQ115" s="925">
        <v>4321</v>
      </c>
      <c r="BR115" s="926"/>
      <c r="BS115" s="926"/>
      <c r="BT115" s="926"/>
      <c r="BU115" s="926"/>
      <c r="BV115" s="926">
        <v>4220</v>
      </c>
      <c r="BW115" s="926"/>
      <c r="BX115" s="926"/>
      <c r="BY115" s="926"/>
      <c r="BZ115" s="926"/>
      <c r="CA115" s="926">
        <v>2840</v>
      </c>
      <c r="CB115" s="926"/>
      <c r="CC115" s="926"/>
      <c r="CD115" s="926"/>
      <c r="CE115" s="926"/>
      <c r="CF115" s="920">
        <v>0.1</v>
      </c>
      <c r="CG115" s="921"/>
      <c r="CH115" s="921"/>
      <c r="CI115" s="921"/>
      <c r="CJ115" s="921"/>
      <c r="CK115" s="948"/>
      <c r="CL115" s="949"/>
      <c r="CM115" s="922" t="s">
        <v>473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454</v>
      </c>
      <c r="DH115" s="959"/>
      <c r="DI115" s="959"/>
      <c r="DJ115" s="959"/>
      <c r="DK115" s="960"/>
      <c r="DL115" s="961" t="s">
        <v>453</v>
      </c>
      <c r="DM115" s="959"/>
      <c r="DN115" s="959"/>
      <c r="DO115" s="959"/>
      <c r="DP115" s="960"/>
      <c r="DQ115" s="961" t="s">
        <v>426</v>
      </c>
      <c r="DR115" s="959"/>
      <c r="DS115" s="959"/>
      <c r="DT115" s="959"/>
      <c r="DU115" s="960"/>
      <c r="DV115" s="962" t="s">
        <v>453</v>
      </c>
      <c r="DW115" s="963"/>
      <c r="DX115" s="963"/>
      <c r="DY115" s="963"/>
      <c r="DZ115" s="964"/>
    </row>
    <row r="116" spans="1:130" s="230" customFormat="1" ht="26.25" customHeight="1" x14ac:dyDescent="0.15">
      <c r="A116" s="956"/>
      <c r="B116" s="957"/>
      <c r="C116" s="965" t="s">
        <v>474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v>
      </c>
      <c r="AB116" s="959"/>
      <c r="AC116" s="959"/>
      <c r="AD116" s="959"/>
      <c r="AE116" s="960"/>
      <c r="AF116" s="961" t="s">
        <v>459</v>
      </c>
      <c r="AG116" s="959"/>
      <c r="AH116" s="959"/>
      <c r="AI116" s="959"/>
      <c r="AJ116" s="960"/>
      <c r="AK116" s="961" t="s">
        <v>426</v>
      </c>
      <c r="AL116" s="959"/>
      <c r="AM116" s="959"/>
      <c r="AN116" s="959"/>
      <c r="AO116" s="960"/>
      <c r="AP116" s="962" t="s">
        <v>454</v>
      </c>
      <c r="AQ116" s="963"/>
      <c r="AR116" s="963"/>
      <c r="AS116" s="963"/>
      <c r="AT116" s="964"/>
      <c r="AU116" s="908"/>
      <c r="AV116" s="909"/>
      <c r="AW116" s="909"/>
      <c r="AX116" s="909"/>
      <c r="AY116" s="909"/>
      <c r="AZ116" s="967" t="s">
        <v>475</v>
      </c>
      <c r="BA116" s="968"/>
      <c r="BB116" s="968"/>
      <c r="BC116" s="968"/>
      <c r="BD116" s="968"/>
      <c r="BE116" s="968"/>
      <c r="BF116" s="968"/>
      <c r="BG116" s="968"/>
      <c r="BH116" s="968"/>
      <c r="BI116" s="968"/>
      <c r="BJ116" s="968"/>
      <c r="BK116" s="968"/>
      <c r="BL116" s="968"/>
      <c r="BM116" s="968"/>
      <c r="BN116" s="968"/>
      <c r="BO116" s="968"/>
      <c r="BP116" s="969"/>
      <c r="BQ116" s="925" t="s">
        <v>426</v>
      </c>
      <c r="BR116" s="926"/>
      <c r="BS116" s="926"/>
      <c r="BT116" s="926"/>
      <c r="BU116" s="926"/>
      <c r="BV116" s="926" t="s">
        <v>394</v>
      </c>
      <c r="BW116" s="926"/>
      <c r="BX116" s="926"/>
      <c r="BY116" s="926"/>
      <c r="BZ116" s="926"/>
      <c r="CA116" s="926" t="s">
        <v>394</v>
      </c>
      <c r="CB116" s="926"/>
      <c r="CC116" s="926"/>
      <c r="CD116" s="926"/>
      <c r="CE116" s="926"/>
      <c r="CF116" s="920" t="s">
        <v>394</v>
      </c>
      <c r="CG116" s="921"/>
      <c r="CH116" s="921"/>
      <c r="CI116" s="921"/>
      <c r="CJ116" s="921"/>
      <c r="CK116" s="948"/>
      <c r="CL116" s="949"/>
      <c r="CM116" s="922" t="s">
        <v>476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454</v>
      </c>
      <c r="DH116" s="959"/>
      <c r="DI116" s="959"/>
      <c r="DJ116" s="959"/>
      <c r="DK116" s="960"/>
      <c r="DL116" s="961" t="s">
        <v>453</v>
      </c>
      <c r="DM116" s="959"/>
      <c r="DN116" s="959"/>
      <c r="DO116" s="959"/>
      <c r="DP116" s="960"/>
      <c r="DQ116" s="961" t="s">
        <v>453</v>
      </c>
      <c r="DR116" s="959"/>
      <c r="DS116" s="959"/>
      <c r="DT116" s="959"/>
      <c r="DU116" s="960"/>
      <c r="DV116" s="962" t="s">
        <v>464</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477</v>
      </c>
      <c r="Z117" s="894"/>
      <c r="AA117" s="978">
        <v>1965467</v>
      </c>
      <c r="AB117" s="979"/>
      <c r="AC117" s="979"/>
      <c r="AD117" s="979"/>
      <c r="AE117" s="980"/>
      <c r="AF117" s="981">
        <v>2013931</v>
      </c>
      <c r="AG117" s="979"/>
      <c r="AH117" s="979"/>
      <c r="AI117" s="979"/>
      <c r="AJ117" s="980"/>
      <c r="AK117" s="981">
        <v>1929252</v>
      </c>
      <c r="AL117" s="979"/>
      <c r="AM117" s="979"/>
      <c r="AN117" s="979"/>
      <c r="AO117" s="980"/>
      <c r="AP117" s="982"/>
      <c r="AQ117" s="983"/>
      <c r="AR117" s="983"/>
      <c r="AS117" s="983"/>
      <c r="AT117" s="984"/>
      <c r="AU117" s="908"/>
      <c r="AV117" s="909"/>
      <c r="AW117" s="909"/>
      <c r="AX117" s="909"/>
      <c r="AY117" s="909"/>
      <c r="AZ117" s="974" t="s">
        <v>478</v>
      </c>
      <c r="BA117" s="975"/>
      <c r="BB117" s="975"/>
      <c r="BC117" s="975"/>
      <c r="BD117" s="975"/>
      <c r="BE117" s="975"/>
      <c r="BF117" s="975"/>
      <c r="BG117" s="975"/>
      <c r="BH117" s="975"/>
      <c r="BI117" s="975"/>
      <c r="BJ117" s="975"/>
      <c r="BK117" s="975"/>
      <c r="BL117" s="975"/>
      <c r="BM117" s="975"/>
      <c r="BN117" s="975"/>
      <c r="BO117" s="975"/>
      <c r="BP117" s="976"/>
      <c r="BQ117" s="925" t="s">
        <v>394</v>
      </c>
      <c r="BR117" s="926"/>
      <c r="BS117" s="926"/>
      <c r="BT117" s="926"/>
      <c r="BU117" s="926"/>
      <c r="BV117" s="926" t="s">
        <v>459</v>
      </c>
      <c r="BW117" s="926"/>
      <c r="BX117" s="926"/>
      <c r="BY117" s="926"/>
      <c r="BZ117" s="926"/>
      <c r="CA117" s="926" t="s">
        <v>394</v>
      </c>
      <c r="CB117" s="926"/>
      <c r="CC117" s="926"/>
      <c r="CD117" s="926"/>
      <c r="CE117" s="926"/>
      <c r="CF117" s="920" t="s">
        <v>479</v>
      </c>
      <c r="CG117" s="921"/>
      <c r="CH117" s="921"/>
      <c r="CI117" s="921"/>
      <c r="CJ117" s="921"/>
      <c r="CK117" s="948"/>
      <c r="CL117" s="949"/>
      <c r="CM117" s="922" t="s">
        <v>480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394</v>
      </c>
      <c r="DH117" s="959"/>
      <c r="DI117" s="959"/>
      <c r="DJ117" s="959"/>
      <c r="DK117" s="960"/>
      <c r="DL117" s="961" t="s">
        <v>394</v>
      </c>
      <c r="DM117" s="959"/>
      <c r="DN117" s="959"/>
      <c r="DO117" s="959"/>
      <c r="DP117" s="960"/>
      <c r="DQ117" s="961" t="s">
        <v>464</v>
      </c>
      <c r="DR117" s="959"/>
      <c r="DS117" s="959"/>
      <c r="DT117" s="959"/>
      <c r="DU117" s="960"/>
      <c r="DV117" s="962" t="s">
        <v>394</v>
      </c>
      <c r="DW117" s="963"/>
      <c r="DX117" s="963"/>
      <c r="DY117" s="963"/>
      <c r="DZ117" s="964"/>
    </row>
    <row r="118" spans="1:130" s="230" customFormat="1" ht="26.25" customHeight="1" x14ac:dyDescent="0.15">
      <c r="A118" s="912" t="s">
        <v>448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445</v>
      </c>
      <c r="AB118" s="893"/>
      <c r="AC118" s="893"/>
      <c r="AD118" s="893"/>
      <c r="AE118" s="894"/>
      <c r="AF118" s="892" t="s">
        <v>446</v>
      </c>
      <c r="AG118" s="893"/>
      <c r="AH118" s="893"/>
      <c r="AI118" s="893"/>
      <c r="AJ118" s="894"/>
      <c r="AK118" s="892" t="s">
        <v>308</v>
      </c>
      <c r="AL118" s="893"/>
      <c r="AM118" s="893"/>
      <c r="AN118" s="893"/>
      <c r="AO118" s="894"/>
      <c r="AP118" s="970" t="s">
        <v>447</v>
      </c>
      <c r="AQ118" s="971"/>
      <c r="AR118" s="971"/>
      <c r="AS118" s="971"/>
      <c r="AT118" s="972"/>
      <c r="AU118" s="908"/>
      <c r="AV118" s="909"/>
      <c r="AW118" s="909"/>
      <c r="AX118" s="909"/>
      <c r="AY118" s="909"/>
      <c r="AZ118" s="973" t="s">
        <v>481</v>
      </c>
      <c r="BA118" s="965"/>
      <c r="BB118" s="965"/>
      <c r="BC118" s="965"/>
      <c r="BD118" s="965"/>
      <c r="BE118" s="965"/>
      <c r="BF118" s="965"/>
      <c r="BG118" s="965"/>
      <c r="BH118" s="965"/>
      <c r="BI118" s="965"/>
      <c r="BJ118" s="965"/>
      <c r="BK118" s="965"/>
      <c r="BL118" s="965"/>
      <c r="BM118" s="965"/>
      <c r="BN118" s="965"/>
      <c r="BO118" s="965"/>
      <c r="BP118" s="966"/>
      <c r="BQ118" s="999" t="s">
        <v>464</v>
      </c>
      <c r="BR118" s="1000"/>
      <c r="BS118" s="1000"/>
      <c r="BT118" s="1000"/>
      <c r="BU118" s="1000"/>
      <c r="BV118" s="1000" t="s">
        <v>459</v>
      </c>
      <c r="BW118" s="1000"/>
      <c r="BX118" s="1000"/>
      <c r="BY118" s="1000"/>
      <c r="BZ118" s="1000"/>
      <c r="CA118" s="1000" t="s">
        <v>459</v>
      </c>
      <c r="CB118" s="1000"/>
      <c r="CC118" s="1000"/>
      <c r="CD118" s="1000"/>
      <c r="CE118" s="1000"/>
      <c r="CF118" s="920" t="s">
        <v>394</v>
      </c>
      <c r="CG118" s="921"/>
      <c r="CH118" s="921"/>
      <c r="CI118" s="921"/>
      <c r="CJ118" s="921"/>
      <c r="CK118" s="948"/>
      <c r="CL118" s="949"/>
      <c r="CM118" s="922" t="s">
        <v>482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426</v>
      </c>
      <c r="DH118" s="959"/>
      <c r="DI118" s="959"/>
      <c r="DJ118" s="959"/>
      <c r="DK118" s="960"/>
      <c r="DL118" s="961" t="s">
        <v>459</v>
      </c>
      <c r="DM118" s="959"/>
      <c r="DN118" s="959"/>
      <c r="DO118" s="959"/>
      <c r="DP118" s="960"/>
      <c r="DQ118" s="961" t="s">
        <v>459</v>
      </c>
      <c r="DR118" s="959"/>
      <c r="DS118" s="959"/>
      <c r="DT118" s="959"/>
      <c r="DU118" s="960"/>
      <c r="DV118" s="962" t="s">
        <v>459</v>
      </c>
      <c r="DW118" s="963"/>
      <c r="DX118" s="963"/>
      <c r="DY118" s="963"/>
      <c r="DZ118" s="964"/>
    </row>
    <row r="119" spans="1:130" s="230" customFormat="1" ht="26.25" customHeight="1" x14ac:dyDescent="0.15">
      <c r="A119" s="1056" t="s">
        <v>451</v>
      </c>
      <c r="B119" s="947"/>
      <c r="C119" s="929" t="s">
        <v>452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394</v>
      </c>
      <c r="AB119" s="900"/>
      <c r="AC119" s="900"/>
      <c r="AD119" s="900"/>
      <c r="AE119" s="901"/>
      <c r="AF119" s="902" t="s">
        <v>459</v>
      </c>
      <c r="AG119" s="900"/>
      <c r="AH119" s="900"/>
      <c r="AI119" s="900"/>
      <c r="AJ119" s="901"/>
      <c r="AK119" s="902" t="s">
        <v>459</v>
      </c>
      <c r="AL119" s="900"/>
      <c r="AM119" s="900"/>
      <c r="AN119" s="900"/>
      <c r="AO119" s="901"/>
      <c r="AP119" s="903" t="s">
        <v>464</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483</v>
      </c>
      <c r="BP119" s="1005"/>
      <c r="BQ119" s="999">
        <v>16697668</v>
      </c>
      <c r="BR119" s="1000"/>
      <c r="BS119" s="1000"/>
      <c r="BT119" s="1000"/>
      <c r="BU119" s="1000"/>
      <c r="BV119" s="1000">
        <v>16237965</v>
      </c>
      <c r="BW119" s="1000"/>
      <c r="BX119" s="1000"/>
      <c r="BY119" s="1000"/>
      <c r="BZ119" s="1000"/>
      <c r="CA119" s="1000">
        <v>15995640</v>
      </c>
      <c r="CB119" s="1000"/>
      <c r="CC119" s="1000"/>
      <c r="CD119" s="1000"/>
      <c r="CE119" s="1000"/>
      <c r="CF119" s="1001"/>
      <c r="CG119" s="1002"/>
      <c r="CH119" s="1002"/>
      <c r="CI119" s="1002"/>
      <c r="CJ119" s="1003"/>
      <c r="CK119" s="950"/>
      <c r="CL119" s="951"/>
      <c r="CM119" s="973" t="s">
        <v>484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394</v>
      </c>
      <c r="DH119" s="986"/>
      <c r="DI119" s="986"/>
      <c r="DJ119" s="986"/>
      <c r="DK119" s="987"/>
      <c r="DL119" s="985" t="s">
        <v>394</v>
      </c>
      <c r="DM119" s="986"/>
      <c r="DN119" s="986"/>
      <c r="DO119" s="986"/>
      <c r="DP119" s="987"/>
      <c r="DQ119" s="985" t="s">
        <v>394</v>
      </c>
      <c r="DR119" s="986"/>
      <c r="DS119" s="986"/>
      <c r="DT119" s="986"/>
      <c r="DU119" s="987"/>
      <c r="DV119" s="988" t="s">
        <v>479</v>
      </c>
      <c r="DW119" s="989"/>
      <c r="DX119" s="989"/>
      <c r="DY119" s="989"/>
      <c r="DZ119" s="990"/>
    </row>
    <row r="120" spans="1:130" s="230" customFormat="1" ht="26.25" customHeight="1" x14ac:dyDescent="0.15">
      <c r="A120" s="1057"/>
      <c r="B120" s="949"/>
      <c r="C120" s="922" t="s">
        <v>457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426</v>
      </c>
      <c r="AB120" s="959"/>
      <c r="AC120" s="959"/>
      <c r="AD120" s="959"/>
      <c r="AE120" s="960"/>
      <c r="AF120" s="961" t="s">
        <v>479</v>
      </c>
      <c r="AG120" s="959"/>
      <c r="AH120" s="959"/>
      <c r="AI120" s="959"/>
      <c r="AJ120" s="960"/>
      <c r="AK120" s="961" t="s">
        <v>479</v>
      </c>
      <c r="AL120" s="959"/>
      <c r="AM120" s="959"/>
      <c r="AN120" s="959"/>
      <c r="AO120" s="960"/>
      <c r="AP120" s="962" t="s">
        <v>394</v>
      </c>
      <c r="AQ120" s="963"/>
      <c r="AR120" s="963"/>
      <c r="AS120" s="963"/>
      <c r="AT120" s="964"/>
      <c r="AU120" s="991" t="s">
        <v>485</v>
      </c>
      <c r="AV120" s="992"/>
      <c r="AW120" s="992"/>
      <c r="AX120" s="992"/>
      <c r="AY120" s="993"/>
      <c r="AZ120" s="929" t="s">
        <v>486</v>
      </c>
      <c r="BA120" s="897"/>
      <c r="BB120" s="897"/>
      <c r="BC120" s="897"/>
      <c r="BD120" s="897"/>
      <c r="BE120" s="897"/>
      <c r="BF120" s="897"/>
      <c r="BG120" s="897"/>
      <c r="BH120" s="897"/>
      <c r="BI120" s="897"/>
      <c r="BJ120" s="897"/>
      <c r="BK120" s="897"/>
      <c r="BL120" s="897"/>
      <c r="BM120" s="897"/>
      <c r="BN120" s="897"/>
      <c r="BO120" s="897"/>
      <c r="BP120" s="898"/>
      <c r="BQ120" s="930">
        <v>2114951</v>
      </c>
      <c r="BR120" s="931"/>
      <c r="BS120" s="931"/>
      <c r="BT120" s="931"/>
      <c r="BU120" s="931"/>
      <c r="BV120" s="931">
        <v>2492514</v>
      </c>
      <c r="BW120" s="931"/>
      <c r="BX120" s="931"/>
      <c r="BY120" s="931"/>
      <c r="BZ120" s="931"/>
      <c r="CA120" s="931">
        <v>3634112</v>
      </c>
      <c r="CB120" s="931"/>
      <c r="CC120" s="931"/>
      <c r="CD120" s="931"/>
      <c r="CE120" s="931"/>
      <c r="CF120" s="944">
        <v>69.3</v>
      </c>
      <c r="CG120" s="945"/>
      <c r="CH120" s="945"/>
      <c r="CI120" s="945"/>
      <c r="CJ120" s="945"/>
      <c r="CK120" s="1006" t="s">
        <v>487</v>
      </c>
      <c r="CL120" s="1007"/>
      <c r="CM120" s="1007"/>
      <c r="CN120" s="1007"/>
      <c r="CO120" s="1008"/>
      <c r="CP120" s="1014" t="s">
        <v>488</v>
      </c>
      <c r="CQ120" s="1015"/>
      <c r="CR120" s="1015"/>
      <c r="CS120" s="1015"/>
      <c r="CT120" s="1015"/>
      <c r="CU120" s="1015"/>
      <c r="CV120" s="1015"/>
      <c r="CW120" s="1015"/>
      <c r="CX120" s="1015"/>
      <c r="CY120" s="1015"/>
      <c r="CZ120" s="1015"/>
      <c r="DA120" s="1015"/>
      <c r="DB120" s="1015"/>
      <c r="DC120" s="1015"/>
      <c r="DD120" s="1015"/>
      <c r="DE120" s="1015"/>
      <c r="DF120" s="1016"/>
      <c r="DG120" s="930">
        <v>1945108</v>
      </c>
      <c r="DH120" s="931"/>
      <c r="DI120" s="931"/>
      <c r="DJ120" s="931"/>
      <c r="DK120" s="931"/>
      <c r="DL120" s="931">
        <v>1711312</v>
      </c>
      <c r="DM120" s="931"/>
      <c r="DN120" s="931"/>
      <c r="DO120" s="931"/>
      <c r="DP120" s="931"/>
      <c r="DQ120" s="931">
        <v>1483860</v>
      </c>
      <c r="DR120" s="931"/>
      <c r="DS120" s="931"/>
      <c r="DT120" s="931"/>
      <c r="DU120" s="931"/>
      <c r="DV120" s="932">
        <v>28.3</v>
      </c>
      <c r="DW120" s="932"/>
      <c r="DX120" s="932"/>
      <c r="DY120" s="932"/>
      <c r="DZ120" s="933"/>
    </row>
    <row r="121" spans="1:130" s="230" customFormat="1" ht="26.25" customHeight="1" x14ac:dyDescent="0.15">
      <c r="A121" s="1057"/>
      <c r="B121" s="949"/>
      <c r="C121" s="974" t="s">
        <v>489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479</v>
      </c>
      <c r="AB121" s="959"/>
      <c r="AC121" s="959"/>
      <c r="AD121" s="959"/>
      <c r="AE121" s="960"/>
      <c r="AF121" s="961" t="s">
        <v>479</v>
      </c>
      <c r="AG121" s="959"/>
      <c r="AH121" s="959"/>
      <c r="AI121" s="959"/>
      <c r="AJ121" s="960"/>
      <c r="AK121" s="961" t="s">
        <v>479</v>
      </c>
      <c r="AL121" s="959"/>
      <c r="AM121" s="959"/>
      <c r="AN121" s="959"/>
      <c r="AO121" s="960"/>
      <c r="AP121" s="962" t="s">
        <v>479</v>
      </c>
      <c r="AQ121" s="963"/>
      <c r="AR121" s="963"/>
      <c r="AS121" s="963"/>
      <c r="AT121" s="964"/>
      <c r="AU121" s="994"/>
      <c r="AV121" s="995"/>
      <c r="AW121" s="995"/>
      <c r="AX121" s="995"/>
      <c r="AY121" s="996"/>
      <c r="AZ121" s="922" t="s">
        <v>490</v>
      </c>
      <c r="BA121" s="923"/>
      <c r="BB121" s="923"/>
      <c r="BC121" s="923"/>
      <c r="BD121" s="923"/>
      <c r="BE121" s="923"/>
      <c r="BF121" s="923"/>
      <c r="BG121" s="923"/>
      <c r="BH121" s="923"/>
      <c r="BI121" s="923"/>
      <c r="BJ121" s="923"/>
      <c r="BK121" s="923"/>
      <c r="BL121" s="923"/>
      <c r="BM121" s="923"/>
      <c r="BN121" s="923"/>
      <c r="BO121" s="923"/>
      <c r="BP121" s="924"/>
      <c r="BQ121" s="925">
        <v>243904</v>
      </c>
      <c r="BR121" s="926"/>
      <c r="BS121" s="926"/>
      <c r="BT121" s="926"/>
      <c r="BU121" s="926"/>
      <c r="BV121" s="926">
        <v>224102</v>
      </c>
      <c r="BW121" s="926"/>
      <c r="BX121" s="926"/>
      <c r="BY121" s="926"/>
      <c r="BZ121" s="926"/>
      <c r="CA121" s="926">
        <v>114300</v>
      </c>
      <c r="CB121" s="926"/>
      <c r="CC121" s="926"/>
      <c r="CD121" s="926"/>
      <c r="CE121" s="926"/>
      <c r="CF121" s="920">
        <v>2.2000000000000002</v>
      </c>
      <c r="CG121" s="921"/>
      <c r="CH121" s="921"/>
      <c r="CI121" s="921"/>
      <c r="CJ121" s="921"/>
      <c r="CK121" s="1009"/>
      <c r="CL121" s="1010"/>
      <c r="CM121" s="1010"/>
      <c r="CN121" s="1010"/>
      <c r="CO121" s="1011"/>
      <c r="CP121" s="1019" t="s">
        <v>418</v>
      </c>
      <c r="CQ121" s="1020"/>
      <c r="CR121" s="1020"/>
      <c r="CS121" s="1020"/>
      <c r="CT121" s="1020"/>
      <c r="CU121" s="1020"/>
      <c r="CV121" s="1020"/>
      <c r="CW121" s="1020"/>
      <c r="CX121" s="1020"/>
      <c r="CY121" s="1020"/>
      <c r="CZ121" s="1020"/>
      <c r="DA121" s="1020"/>
      <c r="DB121" s="1020"/>
      <c r="DC121" s="1020"/>
      <c r="DD121" s="1020"/>
      <c r="DE121" s="1020"/>
      <c r="DF121" s="1021"/>
      <c r="DG121" s="925">
        <v>554880</v>
      </c>
      <c r="DH121" s="926"/>
      <c r="DI121" s="926"/>
      <c r="DJ121" s="926"/>
      <c r="DK121" s="926"/>
      <c r="DL121" s="926">
        <v>424798</v>
      </c>
      <c r="DM121" s="926"/>
      <c r="DN121" s="926"/>
      <c r="DO121" s="926"/>
      <c r="DP121" s="926"/>
      <c r="DQ121" s="926">
        <v>297046</v>
      </c>
      <c r="DR121" s="926"/>
      <c r="DS121" s="926"/>
      <c r="DT121" s="926"/>
      <c r="DU121" s="926"/>
      <c r="DV121" s="927">
        <v>5.7</v>
      </c>
      <c r="DW121" s="927"/>
      <c r="DX121" s="927"/>
      <c r="DY121" s="927"/>
      <c r="DZ121" s="928"/>
    </row>
    <row r="122" spans="1:130" s="230" customFormat="1" ht="26.25" customHeight="1" x14ac:dyDescent="0.15">
      <c r="A122" s="1057"/>
      <c r="B122" s="949"/>
      <c r="C122" s="922" t="s">
        <v>470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394</v>
      </c>
      <c r="AB122" s="959"/>
      <c r="AC122" s="959"/>
      <c r="AD122" s="959"/>
      <c r="AE122" s="960"/>
      <c r="AF122" s="961" t="s">
        <v>394</v>
      </c>
      <c r="AG122" s="959"/>
      <c r="AH122" s="959"/>
      <c r="AI122" s="959"/>
      <c r="AJ122" s="960"/>
      <c r="AK122" s="961" t="s">
        <v>479</v>
      </c>
      <c r="AL122" s="959"/>
      <c r="AM122" s="959"/>
      <c r="AN122" s="959"/>
      <c r="AO122" s="960"/>
      <c r="AP122" s="962" t="s">
        <v>426</v>
      </c>
      <c r="AQ122" s="963"/>
      <c r="AR122" s="963"/>
      <c r="AS122" s="963"/>
      <c r="AT122" s="964"/>
      <c r="AU122" s="994"/>
      <c r="AV122" s="995"/>
      <c r="AW122" s="995"/>
      <c r="AX122" s="995"/>
      <c r="AY122" s="996"/>
      <c r="AZ122" s="973" t="s">
        <v>491</v>
      </c>
      <c r="BA122" s="965"/>
      <c r="BB122" s="965"/>
      <c r="BC122" s="965"/>
      <c r="BD122" s="965"/>
      <c r="BE122" s="965"/>
      <c r="BF122" s="965"/>
      <c r="BG122" s="965"/>
      <c r="BH122" s="965"/>
      <c r="BI122" s="965"/>
      <c r="BJ122" s="965"/>
      <c r="BK122" s="965"/>
      <c r="BL122" s="965"/>
      <c r="BM122" s="965"/>
      <c r="BN122" s="965"/>
      <c r="BO122" s="965"/>
      <c r="BP122" s="966"/>
      <c r="BQ122" s="999">
        <v>10139076</v>
      </c>
      <c r="BR122" s="1000"/>
      <c r="BS122" s="1000"/>
      <c r="BT122" s="1000"/>
      <c r="BU122" s="1000"/>
      <c r="BV122" s="1000">
        <v>9395593</v>
      </c>
      <c r="BW122" s="1000"/>
      <c r="BX122" s="1000"/>
      <c r="BY122" s="1000"/>
      <c r="BZ122" s="1000"/>
      <c r="CA122" s="1000">
        <v>9038768</v>
      </c>
      <c r="CB122" s="1000"/>
      <c r="CC122" s="1000"/>
      <c r="CD122" s="1000"/>
      <c r="CE122" s="1000"/>
      <c r="CF122" s="1017">
        <v>172.3</v>
      </c>
      <c r="CG122" s="1018"/>
      <c r="CH122" s="1018"/>
      <c r="CI122" s="1018"/>
      <c r="CJ122" s="1018"/>
      <c r="CK122" s="1009"/>
      <c r="CL122" s="1010"/>
      <c r="CM122" s="1010"/>
      <c r="CN122" s="1010"/>
      <c r="CO122" s="1011"/>
      <c r="CP122" s="1019" t="s">
        <v>492</v>
      </c>
      <c r="CQ122" s="1020"/>
      <c r="CR122" s="1020"/>
      <c r="CS122" s="1020"/>
      <c r="CT122" s="1020"/>
      <c r="CU122" s="1020"/>
      <c r="CV122" s="1020"/>
      <c r="CW122" s="1020"/>
      <c r="CX122" s="1020"/>
      <c r="CY122" s="1020"/>
      <c r="CZ122" s="1020"/>
      <c r="DA122" s="1020"/>
      <c r="DB122" s="1020"/>
      <c r="DC122" s="1020"/>
      <c r="DD122" s="1020"/>
      <c r="DE122" s="1020"/>
      <c r="DF122" s="1021"/>
      <c r="DG122" s="925">
        <v>288103</v>
      </c>
      <c r="DH122" s="926"/>
      <c r="DI122" s="926"/>
      <c r="DJ122" s="926"/>
      <c r="DK122" s="926"/>
      <c r="DL122" s="926">
        <v>261346</v>
      </c>
      <c r="DM122" s="926"/>
      <c r="DN122" s="926"/>
      <c r="DO122" s="926"/>
      <c r="DP122" s="926"/>
      <c r="DQ122" s="926">
        <v>232870</v>
      </c>
      <c r="DR122" s="926"/>
      <c r="DS122" s="926"/>
      <c r="DT122" s="926"/>
      <c r="DU122" s="926"/>
      <c r="DV122" s="927">
        <v>4.4000000000000004</v>
      </c>
      <c r="DW122" s="927"/>
      <c r="DX122" s="927"/>
      <c r="DY122" s="927"/>
      <c r="DZ122" s="928"/>
    </row>
    <row r="123" spans="1:130" s="230" customFormat="1" ht="26.25" customHeight="1" x14ac:dyDescent="0.15">
      <c r="A123" s="1057"/>
      <c r="B123" s="949"/>
      <c r="C123" s="922" t="s">
        <v>476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479</v>
      </c>
      <c r="AB123" s="959"/>
      <c r="AC123" s="959"/>
      <c r="AD123" s="959"/>
      <c r="AE123" s="960"/>
      <c r="AF123" s="961" t="s">
        <v>394</v>
      </c>
      <c r="AG123" s="959"/>
      <c r="AH123" s="959"/>
      <c r="AI123" s="959"/>
      <c r="AJ123" s="960"/>
      <c r="AK123" s="961" t="s">
        <v>479</v>
      </c>
      <c r="AL123" s="959"/>
      <c r="AM123" s="959"/>
      <c r="AN123" s="959"/>
      <c r="AO123" s="960"/>
      <c r="AP123" s="962" t="s">
        <v>394</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493</v>
      </c>
      <c r="BP123" s="1005"/>
      <c r="BQ123" s="1063">
        <v>12497931</v>
      </c>
      <c r="BR123" s="1064"/>
      <c r="BS123" s="1064"/>
      <c r="BT123" s="1064"/>
      <c r="BU123" s="1064"/>
      <c r="BV123" s="1064">
        <v>12112209</v>
      </c>
      <c r="BW123" s="1064"/>
      <c r="BX123" s="1064"/>
      <c r="BY123" s="1064"/>
      <c r="BZ123" s="1064"/>
      <c r="CA123" s="1064">
        <v>12787180</v>
      </c>
      <c r="CB123" s="1064"/>
      <c r="CC123" s="1064"/>
      <c r="CD123" s="1064"/>
      <c r="CE123" s="1064"/>
      <c r="CF123" s="1001"/>
      <c r="CG123" s="1002"/>
      <c r="CH123" s="1002"/>
      <c r="CI123" s="1002"/>
      <c r="CJ123" s="1003"/>
      <c r="CK123" s="1009"/>
      <c r="CL123" s="1010"/>
      <c r="CM123" s="1010"/>
      <c r="CN123" s="1010"/>
      <c r="CO123" s="1011"/>
      <c r="CP123" s="1019" t="s">
        <v>410</v>
      </c>
      <c r="CQ123" s="1020"/>
      <c r="CR123" s="1020"/>
      <c r="CS123" s="1020"/>
      <c r="CT123" s="1020"/>
      <c r="CU123" s="1020"/>
      <c r="CV123" s="1020"/>
      <c r="CW123" s="1020"/>
      <c r="CX123" s="1020"/>
      <c r="CY123" s="1020"/>
      <c r="CZ123" s="1020"/>
      <c r="DA123" s="1020"/>
      <c r="DB123" s="1020"/>
      <c r="DC123" s="1020"/>
      <c r="DD123" s="1020"/>
      <c r="DE123" s="1020"/>
      <c r="DF123" s="1021"/>
      <c r="DG123" s="958">
        <v>53660</v>
      </c>
      <c r="DH123" s="959"/>
      <c r="DI123" s="959"/>
      <c r="DJ123" s="959"/>
      <c r="DK123" s="960"/>
      <c r="DL123" s="961">
        <v>71432</v>
      </c>
      <c r="DM123" s="959"/>
      <c r="DN123" s="959"/>
      <c r="DO123" s="959"/>
      <c r="DP123" s="960"/>
      <c r="DQ123" s="961">
        <v>208619</v>
      </c>
      <c r="DR123" s="959"/>
      <c r="DS123" s="959"/>
      <c r="DT123" s="959"/>
      <c r="DU123" s="960"/>
      <c r="DV123" s="962">
        <v>4</v>
      </c>
      <c r="DW123" s="963"/>
      <c r="DX123" s="963"/>
      <c r="DY123" s="963"/>
      <c r="DZ123" s="964"/>
    </row>
    <row r="124" spans="1:130" s="230" customFormat="1" ht="26.25" customHeight="1" thickBot="1" x14ac:dyDescent="0.2">
      <c r="A124" s="1057"/>
      <c r="B124" s="949"/>
      <c r="C124" s="922" t="s">
        <v>480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426</v>
      </c>
      <c r="AB124" s="959"/>
      <c r="AC124" s="959"/>
      <c r="AD124" s="959"/>
      <c r="AE124" s="960"/>
      <c r="AF124" s="961" t="s">
        <v>426</v>
      </c>
      <c r="AG124" s="959"/>
      <c r="AH124" s="959"/>
      <c r="AI124" s="959"/>
      <c r="AJ124" s="960"/>
      <c r="AK124" s="961" t="s">
        <v>426</v>
      </c>
      <c r="AL124" s="959"/>
      <c r="AM124" s="959"/>
      <c r="AN124" s="959"/>
      <c r="AO124" s="960"/>
      <c r="AP124" s="962" t="s">
        <v>426</v>
      </c>
      <c r="AQ124" s="963"/>
      <c r="AR124" s="963"/>
      <c r="AS124" s="963"/>
      <c r="AT124" s="964"/>
      <c r="AU124" s="1059" t="s">
        <v>494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81.900000000000006</v>
      </c>
      <c r="BR124" s="1027"/>
      <c r="BS124" s="1027"/>
      <c r="BT124" s="1027"/>
      <c r="BU124" s="1027"/>
      <c r="BV124" s="1027">
        <v>77.2</v>
      </c>
      <c r="BW124" s="1027"/>
      <c r="BX124" s="1027"/>
      <c r="BY124" s="1027"/>
      <c r="BZ124" s="1027"/>
      <c r="CA124" s="1027">
        <v>61.1</v>
      </c>
      <c r="CB124" s="1027"/>
      <c r="CC124" s="1027"/>
      <c r="CD124" s="1027"/>
      <c r="CE124" s="1027"/>
      <c r="CF124" s="1028"/>
      <c r="CG124" s="1029"/>
      <c r="CH124" s="1029"/>
      <c r="CI124" s="1029"/>
      <c r="CJ124" s="1030"/>
      <c r="CK124" s="1012"/>
      <c r="CL124" s="1012"/>
      <c r="CM124" s="1012"/>
      <c r="CN124" s="1012"/>
      <c r="CO124" s="1013"/>
      <c r="CP124" s="1019" t="s">
        <v>495</v>
      </c>
      <c r="CQ124" s="1020"/>
      <c r="CR124" s="1020"/>
      <c r="CS124" s="1020"/>
      <c r="CT124" s="1020"/>
      <c r="CU124" s="1020"/>
      <c r="CV124" s="1020"/>
      <c r="CW124" s="1020"/>
      <c r="CX124" s="1020"/>
      <c r="CY124" s="1020"/>
      <c r="CZ124" s="1020"/>
      <c r="DA124" s="1020"/>
      <c r="DB124" s="1020"/>
      <c r="DC124" s="1020"/>
      <c r="DD124" s="1020"/>
      <c r="DE124" s="1020"/>
      <c r="DF124" s="1021"/>
      <c r="DG124" s="1004">
        <v>117128</v>
      </c>
      <c r="DH124" s="986"/>
      <c r="DI124" s="986"/>
      <c r="DJ124" s="986"/>
      <c r="DK124" s="987"/>
      <c r="DL124" s="985">
        <v>146005</v>
      </c>
      <c r="DM124" s="986"/>
      <c r="DN124" s="986"/>
      <c r="DO124" s="986"/>
      <c r="DP124" s="987"/>
      <c r="DQ124" s="985">
        <v>24291</v>
      </c>
      <c r="DR124" s="986"/>
      <c r="DS124" s="986"/>
      <c r="DT124" s="986"/>
      <c r="DU124" s="987"/>
      <c r="DV124" s="988">
        <v>0.5</v>
      </c>
      <c r="DW124" s="989"/>
      <c r="DX124" s="989"/>
      <c r="DY124" s="989"/>
      <c r="DZ124" s="990"/>
    </row>
    <row r="125" spans="1:130" s="230" customFormat="1" ht="26.25" customHeight="1" x14ac:dyDescent="0.15">
      <c r="A125" s="1057"/>
      <c r="B125" s="949"/>
      <c r="C125" s="922" t="s">
        <v>482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394</v>
      </c>
      <c r="AB125" s="959"/>
      <c r="AC125" s="959"/>
      <c r="AD125" s="959"/>
      <c r="AE125" s="960"/>
      <c r="AF125" s="961" t="s">
        <v>394</v>
      </c>
      <c r="AG125" s="959"/>
      <c r="AH125" s="959"/>
      <c r="AI125" s="959"/>
      <c r="AJ125" s="960"/>
      <c r="AK125" s="961" t="s">
        <v>394</v>
      </c>
      <c r="AL125" s="959"/>
      <c r="AM125" s="959"/>
      <c r="AN125" s="959"/>
      <c r="AO125" s="960"/>
      <c r="AP125" s="962" t="s">
        <v>426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496</v>
      </c>
      <c r="CL125" s="1007"/>
      <c r="CM125" s="1007"/>
      <c r="CN125" s="1007"/>
      <c r="CO125" s="1008"/>
      <c r="CP125" s="929" t="s">
        <v>497</v>
      </c>
      <c r="CQ125" s="897"/>
      <c r="CR125" s="897"/>
      <c r="CS125" s="897"/>
      <c r="CT125" s="897"/>
      <c r="CU125" s="897"/>
      <c r="CV125" s="897"/>
      <c r="CW125" s="897"/>
      <c r="CX125" s="897"/>
      <c r="CY125" s="897"/>
      <c r="CZ125" s="897"/>
      <c r="DA125" s="897"/>
      <c r="DB125" s="897"/>
      <c r="DC125" s="897"/>
      <c r="DD125" s="897"/>
      <c r="DE125" s="897"/>
      <c r="DF125" s="898"/>
      <c r="DG125" s="930" t="s">
        <v>394</v>
      </c>
      <c r="DH125" s="931"/>
      <c r="DI125" s="931"/>
      <c r="DJ125" s="931"/>
      <c r="DK125" s="931"/>
      <c r="DL125" s="931" t="s">
        <v>426</v>
      </c>
      <c r="DM125" s="931"/>
      <c r="DN125" s="931"/>
      <c r="DO125" s="931"/>
      <c r="DP125" s="931"/>
      <c r="DQ125" s="931" t="s">
        <v>426</v>
      </c>
      <c r="DR125" s="931"/>
      <c r="DS125" s="931"/>
      <c r="DT125" s="931"/>
      <c r="DU125" s="931"/>
      <c r="DV125" s="932" t="s">
        <v>426</v>
      </c>
      <c r="DW125" s="932"/>
      <c r="DX125" s="932"/>
      <c r="DY125" s="932"/>
      <c r="DZ125" s="933"/>
    </row>
    <row r="126" spans="1:130" s="230" customFormat="1" ht="26.25" customHeight="1" thickBot="1" x14ac:dyDescent="0.2">
      <c r="A126" s="1057"/>
      <c r="B126" s="949"/>
      <c r="C126" s="922" t="s">
        <v>484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426</v>
      </c>
      <c r="AB126" s="959"/>
      <c r="AC126" s="959"/>
      <c r="AD126" s="959"/>
      <c r="AE126" s="960"/>
      <c r="AF126" s="961" t="s">
        <v>394</v>
      </c>
      <c r="AG126" s="959"/>
      <c r="AH126" s="959"/>
      <c r="AI126" s="959"/>
      <c r="AJ126" s="960"/>
      <c r="AK126" s="961" t="s">
        <v>394</v>
      </c>
      <c r="AL126" s="959"/>
      <c r="AM126" s="959"/>
      <c r="AN126" s="959"/>
      <c r="AO126" s="960"/>
      <c r="AP126" s="962" t="s">
        <v>394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498</v>
      </c>
      <c r="CQ126" s="923"/>
      <c r="CR126" s="923"/>
      <c r="CS126" s="923"/>
      <c r="CT126" s="923"/>
      <c r="CU126" s="923"/>
      <c r="CV126" s="923"/>
      <c r="CW126" s="923"/>
      <c r="CX126" s="923"/>
      <c r="CY126" s="923"/>
      <c r="CZ126" s="923"/>
      <c r="DA126" s="923"/>
      <c r="DB126" s="923"/>
      <c r="DC126" s="923"/>
      <c r="DD126" s="923"/>
      <c r="DE126" s="923"/>
      <c r="DF126" s="924"/>
      <c r="DG126" s="925" t="s">
        <v>394</v>
      </c>
      <c r="DH126" s="926"/>
      <c r="DI126" s="926"/>
      <c r="DJ126" s="926"/>
      <c r="DK126" s="926"/>
      <c r="DL126" s="926" t="s">
        <v>394</v>
      </c>
      <c r="DM126" s="926"/>
      <c r="DN126" s="926"/>
      <c r="DO126" s="926"/>
      <c r="DP126" s="926"/>
      <c r="DQ126" s="926" t="s">
        <v>426</v>
      </c>
      <c r="DR126" s="926"/>
      <c r="DS126" s="926"/>
      <c r="DT126" s="926"/>
      <c r="DU126" s="926"/>
      <c r="DV126" s="927" t="s">
        <v>426</v>
      </c>
      <c r="DW126" s="927"/>
      <c r="DX126" s="927"/>
      <c r="DY126" s="927"/>
      <c r="DZ126" s="928"/>
    </row>
    <row r="127" spans="1:130" s="230" customFormat="1" ht="26.25" customHeight="1" x14ac:dyDescent="0.15">
      <c r="A127" s="1058"/>
      <c r="B127" s="951"/>
      <c r="C127" s="973" t="s">
        <v>499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426</v>
      </c>
      <c r="AB127" s="959"/>
      <c r="AC127" s="959"/>
      <c r="AD127" s="959"/>
      <c r="AE127" s="960"/>
      <c r="AF127" s="961" t="s">
        <v>394</v>
      </c>
      <c r="AG127" s="959"/>
      <c r="AH127" s="959"/>
      <c r="AI127" s="959"/>
      <c r="AJ127" s="960"/>
      <c r="AK127" s="961" t="s">
        <v>426</v>
      </c>
      <c r="AL127" s="959"/>
      <c r="AM127" s="959"/>
      <c r="AN127" s="959"/>
      <c r="AO127" s="960"/>
      <c r="AP127" s="962" t="s">
        <v>394</v>
      </c>
      <c r="AQ127" s="963"/>
      <c r="AR127" s="963"/>
      <c r="AS127" s="963"/>
      <c r="AT127" s="964"/>
      <c r="AU127" s="232"/>
      <c r="AV127" s="232"/>
      <c r="AW127" s="232"/>
      <c r="AX127" s="1031" t="s">
        <v>500</v>
      </c>
      <c r="AY127" s="1032"/>
      <c r="AZ127" s="1032"/>
      <c r="BA127" s="1032"/>
      <c r="BB127" s="1032"/>
      <c r="BC127" s="1032"/>
      <c r="BD127" s="1032"/>
      <c r="BE127" s="1033"/>
      <c r="BF127" s="1034" t="s">
        <v>501</v>
      </c>
      <c r="BG127" s="1032"/>
      <c r="BH127" s="1032"/>
      <c r="BI127" s="1032"/>
      <c r="BJ127" s="1032"/>
      <c r="BK127" s="1032"/>
      <c r="BL127" s="1033"/>
      <c r="BM127" s="1034" t="s">
        <v>502</v>
      </c>
      <c r="BN127" s="1032"/>
      <c r="BO127" s="1032"/>
      <c r="BP127" s="1032"/>
      <c r="BQ127" s="1032"/>
      <c r="BR127" s="1032"/>
      <c r="BS127" s="1033"/>
      <c r="BT127" s="1034" t="s">
        <v>503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504</v>
      </c>
      <c r="CQ127" s="923"/>
      <c r="CR127" s="923"/>
      <c r="CS127" s="923"/>
      <c r="CT127" s="923"/>
      <c r="CU127" s="923"/>
      <c r="CV127" s="923"/>
      <c r="CW127" s="923"/>
      <c r="CX127" s="923"/>
      <c r="CY127" s="923"/>
      <c r="CZ127" s="923"/>
      <c r="DA127" s="923"/>
      <c r="DB127" s="923"/>
      <c r="DC127" s="923"/>
      <c r="DD127" s="923"/>
      <c r="DE127" s="923"/>
      <c r="DF127" s="924"/>
      <c r="DG127" s="925" t="s">
        <v>394</v>
      </c>
      <c r="DH127" s="926"/>
      <c r="DI127" s="926"/>
      <c r="DJ127" s="926"/>
      <c r="DK127" s="926"/>
      <c r="DL127" s="926" t="s">
        <v>394</v>
      </c>
      <c r="DM127" s="926"/>
      <c r="DN127" s="926"/>
      <c r="DO127" s="926"/>
      <c r="DP127" s="926"/>
      <c r="DQ127" s="926" t="s">
        <v>394</v>
      </c>
      <c r="DR127" s="926"/>
      <c r="DS127" s="926"/>
      <c r="DT127" s="926"/>
      <c r="DU127" s="926"/>
      <c r="DV127" s="927" t="s">
        <v>394</v>
      </c>
      <c r="DW127" s="927"/>
      <c r="DX127" s="927"/>
      <c r="DY127" s="927"/>
      <c r="DZ127" s="928"/>
    </row>
    <row r="128" spans="1:130" s="230" customFormat="1" ht="26.25" customHeight="1" thickBot="1" x14ac:dyDescent="0.2">
      <c r="A128" s="1041" t="s">
        <v>505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506</v>
      </c>
      <c r="X128" s="1043"/>
      <c r="Y128" s="1043"/>
      <c r="Z128" s="1044"/>
      <c r="AA128" s="1045">
        <v>36002</v>
      </c>
      <c r="AB128" s="1046"/>
      <c r="AC128" s="1046"/>
      <c r="AD128" s="1046"/>
      <c r="AE128" s="1047"/>
      <c r="AF128" s="1048">
        <v>37802</v>
      </c>
      <c r="AG128" s="1046"/>
      <c r="AH128" s="1046"/>
      <c r="AI128" s="1046"/>
      <c r="AJ128" s="1047"/>
      <c r="AK128" s="1048">
        <v>37802</v>
      </c>
      <c r="AL128" s="1046"/>
      <c r="AM128" s="1046"/>
      <c r="AN128" s="1046"/>
      <c r="AO128" s="1047"/>
      <c r="AP128" s="1049"/>
      <c r="AQ128" s="1050"/>
      <c r="AR128" s="1050"/>
      <c r="AS128" s="1050"/>
      <c r="AT128" s="1051"/>
      <c r="AU128" s="232"/>
      <c r="AV128" s="232"/>
      <c r="AW128" s="232"/>
      <c r="AX128" s="896" t="s">
        <v>507</v>
      </c>
      <c r="AY128" s="897"/>
      <c r="AZ128" s="897"/>
      <c r="BA128" s="897"/>
      <c r="BB128" s="897"/>
      <c r="BC128" s="897"/>
      <c r="BD128" s="897"/>
      <c r="BE128" s="898"/>
      <c r="BF128" s="1052" t="s">
        <v>464</v>
      </c>
      <c r="BG128" s="1053"/>
      <c r="BH128" s="1053"/>
      <c r="BI128" s="1053"/>
      <c r="BJ128" s="1053"/>
      <c r="BK128" s="1053"/>
      <c r="BL128" s="1054"/>
      <c r="BM128" s="1052">
        <v>14.27</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508</v>
      </c>
      <c r="CQ128" s="726"/>
      <c r="CR128" s="726"/>
      <c r="CS128" s="726"/>
      <c r="CT128" s="726"/>
      <c r="CU128" s="726"/>
      <c r="CV128" s="726"/>
      <c r="CW128" s="726"/>
      <c r="CX128" s="726"/>
      <c r="CY128" s="726"/>
      <c r="CZ128" s="726"/>
      <c r="DA128" s="726"/>
      <c r="DB128" s="726"/>
      <c r="DC128" s="726"/>
      <c r="DD128" s="726"/>
      <c r="DE128" s="726"/>
      <c r="DF128" s="1036"/>
      <c r="DG128" s="1037">
        <v>4321</v>
      </c>
      <c r="DH128" s="1038"/>
      <c r="DI128" s="1038"/>
      <c r="DJ128" s="1038"/>
      <c r="DK128" s="1038"/>
      <c r="DL128" s="1038">
        <v>4220</v>
      </c>
      <c r="DM128" s="1038"/>
      <c r="DN128" s="1038"/>
      <c r="DO128" s="1038"/>
      <c r="DP128" s="1038"/>
      <c r="DQ128" s="1038">
        <v>2840</v>
      </c>
      <c r="DR128" s="1038"/>
      <c r="DS128" s="1038"/>
      <c r="DT128" s="1038"/>
      <c r="DU128" s="1038"/>
      <c r="DV128" s="1039">
        <v>0.1</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509</v>
      </c>
      <c r="X129" s="1071"/>
      <c r="Y129" s="1071"/>
      <c r="Z129" s="1072"/>
      <c r="AA129" s="958">
        <v>6294510</v>
      </c>
      <c r="AB129" s="959"/>
      <c r="AC129" s="959"/>
      <c r="AD129" s="959"/>
      <c r="AE129" s="960"/>
      <c r="AF129" s="961">
        <v>6568059</v>
      </c>
      <c r="AG129" s="959"/>
      <c r="AH129" s="959"/>
      <c r="AI129" s="959"/>
      <c r="AJ129" s="960"/>
      <c r="AK129" s="961">
        <v>6405798</v>
      </c>
      <c r="AL129" s="959"/>
      <c r="AM129" s="959"/>
      <c r="AN129" s="959"/>
      <c r="AO129" s="960"/>
      <c r="AP129" s="1073"/>
      <c r="AQ129" s="1074"/>
      <c r="AR129" s="1074"/>
      <c r="AS129" s="1074"/>
      <c r="AT129" s="1075"/>
      <c r="AU129" s="233"/>
      <c r="AV129" s="233"/>
      <c r="AW129" s="233"/>
      <c r="AX129" s="1065" t="s">
        <v>510</v>
      </c>
      <c r="AY129" s="923"/>
      <c r="AZ129" s="923"/>
      <c r="BA129" s="923"/>
      <c r="BB129" s="923"/>
      <c r="BC129" s="923"/>
      <c r="BD129" s="923"/>
      <c r="BE129" s="924"/>
      <c r="BF129" s="1066" t="s">
        <v>454</v>
      </c>
      <c r="BG129" s="1067"/>
      <c r="BH129" s="1067"/>
      <c r="BI129" s="1067"/>
      <c r="BJ129" s="1067"/>
      <c r="BK129" s="1067"/>
      <c r="BL129" s="1068"/>
      <c r="BM129" s="1066">
        <v>19.27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512</v>
      </c>
      <c r="X130" s="1071"/>
      <c r="Y130" s="1071"/>
      <c r="Z130" s="1072"/>
      <c r="AA130" s="958">
        <v>1171281</v>
      </c>
      <c r="AB130" s="959"/>
      <c r="AC130" s="959"/>
      <c r="AD130" s="959"/>
      <c r="AE130" s="960"/>
      <c r="AF130" s="961">
        <v>1229302</v>
      </c>
      <c r="AG130" s="959"/>
      <c r="AH130" s="959"/>
      <c r="AI130" s="959"/>
      <c r="AJ130" s="960"/>
      <c r="AK130" s="961">
        <v>1160505</v>
      </c>
      <c r="AL130" s="959"/>
      <c r="AM130" s="959"/>
      <c r="AN130" s="959"/>
      <c r="AO130" s="960"/>
      <c r="AP130" s="1073"/>
      <c r="AQ130" s="1074"/>
      <c r="AR130" s="1074"/>
      <c r="AS130" s="1074"/>
      <c r="AT130" s="1075"/>
      <c r="AU130" s="233"/>
      <c r="AV130" s="233"/>
      <c r="AW130" s="233"/>
      <c r="AX130" s="1065" t="s">
        <v>513</v>
      </c>
      <c r="AY130" s="923"/>
      <c r="AZ130" s="923"/>
      <c r="BA130" s="923"/>
      <c r="BB130" s="923"/>
      <c r="BC130" s="923"/>
      <c r="BD130" s="923"/>
      <c r="BE130" s="924"/>
      <c r="BF130" s="1101">
        <v>14.2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514</v>
      </c>
      <c r="X131" s="1108"/>
      <c r="Y131" s="1108"/>
      <c r="Z131" s="1109"/>
      <c r="AA131" s="1004">
        <v>5123229</v>
      </c>
      <c r="AB131" s="986"/>
      <c r="AC131" s="986"/>
      <c r="AD131" s="986"/>
      <c r="AE131" s="987"/>
      <c r="AF131" s="985">
        <v>5338757</v>
      </c>
      <c r="AG131" s="986"/>
      <c r="AH131" s="986"/>
      <c r="AI131" s="986"/>
      <c r="AJ131" s="987"/>
      <c r="AK131" s="985">
        <v>5245293</v>
      </c>
      <c r="AL131" s="986"/>
      <c r="AM131" s="986"/>
      <c r="AN131" s="986"/>
      <c r="AO131" s="987"/>
      <c r="AP131" s="1110"/>
      <c r="AQ131" s="1111"/>
      <c r="AR131" s="1111"/>
      <c r="AS131" s="1111"/>
      <c r="AT131" s="1112"/>
      <c r="AU131" s="233"/>
      <c r="AV131" s="233"/>
      <c r="AW131" s="233"/>
      <c r="AX131" s="1083" t="s">
        <v>515</v>
      </c>
      <c r="AY131" s="726"/>
      <c r="AZ131" s="726"/>
      <c r="BA131" s="726"/>
      <c r="BB131" s="726"/>
      <c r="BC131" s="726"/>
      <c r="BD131" s="726"/>
      <c r="BE131" s="1036"/>
      <c r="BF131" s="1084">
        <v>61.1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517</v>
      </c>
      <c r="W132" s="1094"/>
      <c r="X132" s="1094"/>
      <c r="Y132" s="1094"/>
      <c r="Z132" s="1095"/>
      <c r="AA132" s="1096">
        <v>14.79894809</v>
      </c>
      <c r="AB132" s="1097"/>
      <c r="AC132" s="1097"/>
      <c r="AD132" s="1097"/>
      <c r="AE132" s="1098"/>
      <c r="AF132" s="1099">
        <v>13.98878053</v>
      </c>
      <c r="AG132" s="1097"/>
      <c r="AH132" s="1097"/>
      <c r="AI132" s="1097"/>
      <c r="AJ132" s="1098"/>
      <c r="AK132" s="1099">
        <v>13.93525586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518</v>
      </c>
      <c r="W133" s="1077"/>
      <c r="X133" s="1077"/>
      <c r="Y133" s="1077"/>
      <c r="Z133" s="1078"/>
      <c r="AA133" s="1079">
        <v>15.3</v>
      </c>
      <c r="AB133" s="1080"/>
      <c r="AC133" s="1080"/>
      <c r="AD133" s="1080"/>
      <c r="AE133" s="1081"/>
      <c r="AF133" s="1079">
        <v>14.8</v>
      </c>
      <c r="AG133" s="1080"/>
      <c r="AH133" s="1080"/>
      <c r="AI133" s="1080"/>
      <c r="AJ133" s="1081"/>
      <c r="AK133" s="1079">
        <v>14.2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diIOQlNH37i+vfudtWaG7OISdY8cE/sQ9WZw1LJOahI5YTtYtHF7Pof3YjUFGDB8/lD3JSgHc+qE6sYFFpN6Q==" saltValue="j3F8GMZ3JDazWzIl+Etk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07896-11AC-4BF0-9E39-BF3D08B4E149}">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OMR9btk+waHCzsz04JoDGCSJlwFYKVuCaU2K0O/w2b0MNwkVPasvIV7hKd9TiPKNiTJJ+p2gPCvNQEHaPNYQA==" saltValue="UE890LswxBVxMPj7K8KqL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dsACNwd8psiQuwgNeNtcSN4SYO0vWzrG0m9Th1OAwqXEw9GGNsNBtz0Cbe18m+xmYrRD/6wGKuIa/WAw7FSaw==" saltValue="FSCp4HeUI8pdyeyvKr4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522</v>
      </c>
      <c r="AP7" s="272"/>
      <c r="AQ7" s="273" t="s">
        <v>523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524</v>
      </c>
      <c r="AQ8" s="279" t="s">
        <v>525</v>
      </c>
      <c r="AR8" s="280" t="s">
        <v>526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527</v>
      </c>
      <c r="AL9" s="1117"/>
      <c r="AM9" s="1117"/>
      <c r="AN9" s="1118"/>
      <c r="AO9" s="281">
        <v>1723945</v>
      </c>
      <c r="AP9" s="281">
        <v>124293</v>
      </c>
      <c r="AQ9" s="282">
        <v>108757</v>
      </c>
      <c r="AR9" s="283">
        <v>14.3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528</v>
      </c>
      <c r="AL10" s="1117"/>
      <c r="AM10" s="1117"/>
      <c r="AN10" s="1118"/>
      <c r="AO10" s="284">
        <v>291169</v>
      </c>
      <c r="AP10" s="284">
        <v>20993</v>
      </c>
      <c r="AQ10" s="285">
        <v>15108</v>
      </c>
      <c r="AR10" s="286">
        <v>39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529</v>
      </c>
      <c r="AL11" s="1117"/>
      <c r="AM11" s="1117"/>
      <c r="AN11" s="1118"/>
      <c r="AO11" s="284">
        <v>186190</v>
      </c>
      <c r="AP11" s="284">
        <v>13424</v>
      </c>
      <c r="AQ11" s="285">
        <v>1414</v>
      </c>
      <c r="AR11" s="286">
        <v>849.4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530</v>
      </c>
      <c r="AL12" s="1117"/>
      <c r="AM12" s="1117"/>
      <c r="AN12" s="1118"/>
      <c r="AO12" s="284" t="s">
        <v>531</v>
      </c>
      <c r="AP12" s="284" t="s">
        <v>531</v>
      </c>
      <c r="AQ12" s="285">
        <v>40</v>
      </c>
      <c r="AR12" s="286" t="s">
        <v>531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532</v>
      </c>
      <c r="AL13" s="1117"/>
      <c r="AM13" s="1117"/>
      <c r="AN13" s="1118"/>
      <c r="AO13" s="284" t="s">
        <v>531</v>
      </c>
      <c r="AP13" s="284" t="s">
        <v>531</v>
      </c>
      <c r="AQ13" s="285">
        <v>4611</v>
      </c>
      <c r="AR13" s="286" t="s">
        <v>531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533</v>
      </c>
      <c r="AL14" s="1117"/>
      <c r="AM14" s="1117"/>
      <c r="AN14" s="1118"/>
      <c r="AO14" s="284">
        <v>21764</v>
      </c>
      <c r="AP14" s="284">
        <v>1569</v>
      </c>
      <c r="AQ14" s="285">
        <v>2427</v>
      </c>
      <c r="AR14" s="286">
        <v>-35.4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534</v>
      </c>
      <c r="AL15" s="1120"/>
      <c r="AM15" s="1120"/>
      <c r="AN15" s="1121"/>
      <c r="AO15" s="284">
        <v>-126516</v>
      </c>
      <c r="AP15" s="284">
        <v>-9122</v>
      </c>
      <c r="AQ15" s="285">
        <v>-7785</v>
      </c>
      <c r="AR15" s="286">
        <v>17.2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2096552</v>
      </c>
      <c r="AP16" s="284">
        <v>151157</v>
      </c>
      <c r="AQ16" s="285">
        <v>124572</v>
      </c>
      <c r="AR16" s="286">
        <v>21.3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539</v>
      </c>
      <c r="AL21" s="1123"/>
      <c r="AM21" s="1123"/>
      <c r="AN21" s="1124"/>
      <c r="AO21" s="297">
        <v>13.48</v>
      </c>
      <c r="AP21" s="298">
        <v>10.78</v>
      </c>
      <c r="AQ21" s="299">
        <v>2.7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540</v>
      </c>
      <c r="AL22" s="1123"/>
      <c r="AM22" s="1123"/>
      <c r="AN22" s="1124"/>
      <c r="AO22" s="302">
        <v>91.6</v>
      </c>
      <c r="AP22" s="303">
        <v>96.3</v>
      </c>
      <c r="AQ22" s="304">
        <v>-4.7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522</v>
      </c>
      <c r="AP30" s="272"/>
      <c r="AQ30" s="273" t="s">
        <v>523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524</v>
      </c>
      <c r="AQ31" s="279" t="s">
        <v>525</v>
      </c>
      <c r="AR31" s="280" t="s">
        <v>526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544</v>
      </c>
      <c r="AL32" s="1131"/>
      <c r="AM32" s="1131"/>
      <c r="AN32" s="1132"/>
      <c r="AO32" s="312">
        <v>1273556</v>
      </c>
      <c r="AP32" s="312">
        <v>91821</v>
      </c>
      <c r="AQ32" s="313">
        <v>62543</v>
      </c>
      <c r="AR32" s="314">
        <v>46.8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545</v>
      </c>
      <c r="AL33" s="1131"/>
      <c r="AM33" s="1131"/>
      <c r="AN33" s="1132"/>
      <c r="AO33" s="312" t="s">
        <v>531</v>
      </c>
      <c r="AP33" s="312" t="s">
        <v>531</v>
      </c>
      <c r="AQ33" s="313" t="s">
        <v>531</v>
      </c>
      <c r="AR33" s="314" t="s">
        <v>531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546</v>
      </c>
      <c r="AL34" s="1131"/>
      <c r="AM34" s="1131"/>
      <c r="AN34" s="1132"/>
      <c r="AO34" s="312" t="s">
        <v>531</v>
      </c>
      <c r="AP34" s="312" t="s">
        <v>531</v>
      </c>
      <c r="AQ34" s="313" t="s">
        <v>531</v>
      </c>
      <c r="AR34" s="314" t="s">
        <v>531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547</v>
      </c>
      <c r="AL35" s="1131"/>
      <c r="AM35" s="1131"/>
      <c r="AN35" s="1132"/>
      <c r="AO35" s="312">
        <v>439215</v>
      </c>
      <c r="AP35" s="312">
        <v>31667</v>
      </c>
      <c r="AQ35" s="313">
        <v>16620</v>
      </c>
      <c r="AR35" s="314">
        <v>90.5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548</v>
      </c>
      <c r="AL36" s="1131"/>
      <c r="AM36" s="1131"/>
      <c r="AN36" s="1132"/>
      <c r="AO36" s="312">
        <v>216481</v>
      </c>
      <c r="AP36" s="312">
        <v>15608</v>
      </c>
      <c r="AQ36" s="313">
        <v>3562</v>
      </c>
      <c r="AR36" s="314">
        <v>338.2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549</v>
      </c>
      <c r="AL37" s="1131"/>
      <c r="AM37" s="1131"/>
      <c r="AN37" s="1132"/>
      <c r="AO37" s="312" t="s">
        <v>531</v>
      </c>
      <c r="AP37" s="312" t="s">
        <v>531</v>
      </c>
      <c r="AQ37" s="313">
        <v>625</v>
      </c>
      <c r="AR37" s="314" t="s">
        <v>531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550</v>
      </c>
      <c r="AL38" s="1134"/>
      <c r="AM38" s="1134"/>
      <c r="AN38" s="1135"/>
      <c r="AO38" s="315" t="s">
        <v>531</v>
      </c>
      <c r="AP38" s="315" t="s">
        <v>531</v>
      </c>
      <c r="AQ38" s="316">
        <v>3</v>
      </c>
      <c r="AR38" s="304" t="s">
        <v>531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551</v>
      </c>
      <c r="AL39" s="1134"/>
      <c r="AM39" s="1134"/>
      <c r="AN39" s="1135"/>
      <c r="AO39" s="312">
        <v>-37802</v>
      </c>
      <c r="AP39" s="312">
        <v>-2725</v>
      </c>
      <c r="AQ39" s="313">
        <v>-2822</v>
      </c>
      <c r="AR39" s="314">
        <v>-3.4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552</v>
      </c>
      <c r="AL40" s="1131"/>
      <c r="AM40" s="1131"/>
      <c r="AN40" s="1132"/>
      <c r="AO40" s="312">
        <v>-1160505</v>
      </c>
      <c r="AP40" s="312">
        <v>-83670</v>
      </c>
      <c r="AQ40" s="313">
        <v>-53912</v>
      </c>
      <c r="AR40" s="314">
        <v>55.2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730945</v>
      </c>
      <c r="AP41" s="312">
        <v>52700</v>
      </c>
      <c r="AQ41" s="313">
        <v>26618</v>
      </c>
      <c r="AR41" s="314">
        <v>98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522</v>
      </c>
      <c r="AN49" s="1127" t="s">
        <v>556</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557</v>
      </c>
      <c r="AO50" s="329" t="s">
        <v>558</v>
      </c>
      <c r="AP50" s="330" t="s">
        <v>559</v>
      </c>
      <c r="AQ50" s="331" t="s">
        <v>560</v>
      </c>
      <c r="AR50" s="332" t="s">
        <v>561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1041603</v>
      </c>
      <c r="AN51" s="334">
        <v>69496</v>
      </c>
      <c r="AO51" s="335">
        <v>-39.1</v>
      </c>
      <c r="AP51" s="336">
        <v>73475</v>
      </c>
      <c r="AQ51" s="337">
        <v>9.1</v>
      </c>
      <c r="AR51" s="338">
        <v>-48.2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305468</v>
      </c>
      <c r="AN52" s="342">
        <v>20381</v>
      </c>
      <c r="AO52" s="343">
        <v>-27.8</v>
      </c>
      <c r="AP52" s="344">
        <v>43072</v>
      </c>
      <c r="AQ52" s="345">
        <v>31.1</v>
      </c>
      <c r="AR52" s="346">
        <v>-58.9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1018361</v>
      </c>
      <c r="AN53" s="334">
        <v>69380</v>
      </c>
      <c r="AO53" s="335">
        <v>-0.2</v>
      </c>
      <c r="AP53" s="336">
        <v>87464</v>
      </c>
      <c r="AQ53" s="337">
        <v>19</v>
      </c>
      <c r="AR53" s="338">
        <v>-19.2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365405</v>
      </c>
      <c r="AN54" s="342">
        <v>24895</v>
      </c>
      <c r="AO54" s="343">
        <v>22.1</v>
      </c>
      <c r="AP54" s="344">
        <v>47479</v>
      </c>
      <c r="AQ54" s="345">
        <v>10.199999999999999</v>
      </c>
      <c r="AR54" s="346">
        <v>11.9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1459110</v>
      </c>
      <c r="AN55" s="334">
        <v>101109</v>
      </c>
      <c r="AO55" s="335">
        <v>45.7</v>
      </c>
      <c r="AP55" s="336">
        <v>117234</v>
      </c>
      <c r="AQ55" s="337">
        <v>34</v>
      </c>
      <c r="AR55" s="338">
        <v>11.7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442192</v>
      </c>
      <c r="AN56" s="342">
        <v>30642</v>
      </c>
      <c r="AO56" s="343">
        <v>23.1</v>
      </c>
      <c r="AP56" s="344">
        <v>59796</v>
      </c>
      <c r="AQ56" s="345">
        <v>25.9</v>
      </c>
      <c r="AR56" s="346">
        <v>-2.8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1821633</v>
      </c>
      <c r="AN57" s="334">
        <v>128910</v>
      </c>
      <c r="AO57" s="335">
        <v>27.5</v>
      </c>
      <c r="AP57" s="336">
        <v>97758</v>
      </c>
      <c r="AQ57" s="337">
        <v>-16.600000000000001</v>
      </c>
      <c r="AR57" s="338">
        <v>44.1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279889</v>
      </c>
      <c r="AN58" s="342">
        <v>19807</v>
      </c>
      <c r="AO58" s="343">
        <v>-35.4</v>
      </c>
      <c r="AP58" s="344">
        <v>45946</v>
      </c>
      <c r="AQ58" s="345">
        <v>-23.2</v>
      </c>
      <c r="AR58" s="346">
        <v>-12.2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1282195</v>
      </c>
      <c r="AN59" s="334">
        <v>92444</v>
      </c>
      <c r="AO59" s="335">
        <v>-28.3</v>
      </c>
      <c r="AP59" s="336">
        <v>91338</v>
      </c>
      <c r="AQ59" s="337">
        <v>-6.6</v>
      </c>
      <c r="AR59" s="338">
        <v>-21.7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777152</v>
      </c>
      <c r="AN60" s="342">
        <v>56031</v>
      </c>
      <c r="AO60" s="343">
        <v>182.9</v>
      </c>
      <c r="AP60" s="344">
        <v>43989</v>
      </c>
      <c r="AQ60" s="345">
        <v>-4.3</v>
      </c>
      <c r="AR60" s="346">
        <v>187.2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1324580</v>
      </c>
      <c r="AN61" s="349">
        <v>92268</v>
      </c>
      <c r="AO61" s="350">
        <v>1.1000000000000001</v>
      </c>
      <c r="AP61" s="351">
        <v>93454</v>
      </c>
      <c r="AQ61" s="352">
        <v>7.8</v>
      </c>
      <c r="AR61" s="338">
        <v>-6.7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434021</v>
      </c>
      <c r="AN62" s="342">
        <v>30351</v>
      </c>
      <c r="AO62" s="343">
        <v>33</v>
      </c>
      <c r="AP62" s="344">
        <v>48056</v>
      </c>
      <c r="AQ62" s="345">
        <v>7.9</v>
      </c>
      <c r="AR62" s="346">
        <v>25.1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iFDfuKxkwFkqzlneV/D0zlfMg4QILQn01vc0MqbtUNTskvHZkBqHGib2R/VMWGwVfFG21ZeM6ZDoZeV8lo8eLg==" saltValue="ZLrT3BRAkzFG065SrD3d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1"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570</v>
      </c>
    </row>
    <row r="120" spans="125:125" ht="13.5" hidden="1" customHeight="1" x14ac:dyDescent="0.15"/>
    <row r="121" spans="125:125" ht="13.5" hidden="1" customHeight="1" x14ac:dyDescent="0.15">
      <c r="DU121" s="259"/>
    </row>
  </sheetData>
  <sheetProtection algorithmName="SHA-512" hashValue="4xvcmI6Qd9EK36HhKg261PMwHgyLYqQt/l1CDC6X30vtvWQi7z3K7m04YZfcA2euMn9oAAR6EGDBtYFVvIaOQA==" saltValue="+9sO9B9qJ88NNyOp1T/u0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6"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571</v>
      </c>
    </row>
  </sheetData>
  <sheetProtection algorithmName="SHA-512" hashValue="1sz8Y/Y0SKx6zFKSD2mUGED2NUZYZDpE/EXLJt7F1LqFUa2BfSFMVhLHwZRD71Ye7R1+mO0C1UcP2RqstF5/Hg==" saltValue="/Oa5xWLfR2qh1wBOwSH5v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39" t="s">
        <v>3</v>
      </c>
      <c r="D47" s="1139"/>
      <c r="E47" s="1140"/>
      <c r="F47" s="11">
        <v>15.99</v>
      </c>
      <c r="G47" s="12">
        <v>15.5</v>
      </c>
      <c r="H47" s="12">
        <v>17.059999999999999</v>
      </c>
      <c r="I47" s="12">
        <v>20.54</v>
      </c>
      <c r="J47" s="13">
        <v>28.36</v>
      </c>
    </row>
    <row r="48" spans="2:10" ht="57.75" customHeight="1" x14ac:dyDescent="0.15">
      <c r="B48" s="14"/>
      <c r="C48" s="1141" t="s">
        <v>4</v>
      </c>
      <c r="D48" s="1141"/>
      <c r="E48" s="1142"/>
      <c r="F48" s="15">
        <v>9.11</v>
      </c>
      <c r="G48" s="16">
        <v>8.7899999999999991</v>
      </c>
      <c r="H48" s="16">
        <v>8.8000000000000007</v>
      </c>
      <c r="I48" s="16">
        <v>14.28</v>
      </c>
      <c r="J48" s="17">
        <v>15.17</v>
      </c>
    </row>
    <row r="49" spans="2:10" ht="57.75" customHeight="1" thickBot="1" x14ac:dyDescent="0.2">
      <c r="B49" s="18"/>
      <c r="C49" s="1143" t="s">
        <v>5</v>
      </c>
      <c r="D49" s="1143"/>
      <c r="E49" s="1144"/>
      <c r="F49" s="19">
        <v>3.61</v>
      </c>
      <c r="G49" s="20" t="s">
        <v>577</v>
      </c>
      <c r="H49" s="20">
        <v>2.7</v>
      </c>
      <c r="I49" s="20">
        <v>10.039999999999999</v>
      </c>
      <c r="J49" s="21">
        <v>7.83</v>
      </c>
    </row>
    <row r="50" spans="2:10" x14ac:dyDescent="0.15"/>
  </sheetData>
  <sheetProtection algorithmName="SHA-512" hashValue="0DtrbrObasOUPZa43+7uhURQZDV/MNlitGmcAaYtm2clLIhds1rHZrrErX+r+IJWPsyL9GjE7XyX4c3MJ0DQWA==" saltValue="N3z7U0Txsombvgoep50H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2024-03-18T07:05:23Z</cp:lastPrinted>
  <dcterms:created xsi:type="dcterms:W3CDTF">2024-02-05T01:16:37Z</dcterms:created>
  <dcterms:modified xsi:type="dcterms:W3CDTF">2024-03-18T07:05:29Z</dcterms:modified>
  <cp:category/>
</cp:coreProperties>
</file>