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0" documentId="13_ncr:1_{C62260EC-BA50-41FF-9E3E-0EFBC372B32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C38" i="10"/>
  <c r="BE37" i="10"/>
  <c r="C37" i="10"/>
  <c r="BE36" i="10"/>
  <c r="BE35" i="10"/>
  <c r="BW34" i="10"/>
  <c r="BW35" i="10" s="1"/>
  <c r="BW36" i="10" s="1"/>
  <c r="BW37" i="10" s="1"/>
  <c r="BW38" i="10" s="1"/>
  <c r="BW39" i="10" s="1"/>
  <c r="BW40" i="10" s="1"/>
  <c r="BW41" i="10" s="1"/>
  <c r="BW42" i="10" s="1"/>
  <c r="BW43" i="10" s="1"/>
  <c r="C34" i="10"/>
  <c r="C35" i="10" s="1"/>
  <c r="CO34" i="10" l="1"/>
  <c r="CO35" i="10" s="1"/>
  <c r="CO36" i="10" s="1"/>
  <c r="CO37" i="10" s="1"/>
  <c r="CO38" i="10" s="1"/>
  <c r="C36" i="10"/>
  <c r="BE34" i="10" s="1"/>
  <c r="U34" i="10"/>
  <c r="U35" i="10" s="1"/>
  <c r="U36" i="10" s="1"/>
  <c r="U37" i="10" s="1"/>
  <c r="U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<sst xmlns="http://schemas.openxmlformats.org/spreadsheetml/2006/main" count="1110" uniqueCount="574">
  <si>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</si>
  <si>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</si>
  <si>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</si>
  <si>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</si>
  <si>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</si>
  <si>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</si>
  <si>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</si>
  <si>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</si>
  <si>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</si>
  <si>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</si>
  <si>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</si>
  <si>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</si>
  <si>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</si>
  <si>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</si>
  <si>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</si>
  <si>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</si>
  <si>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</si>
  <si>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</si>
  <si>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</si>
  <si>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</si>
  <si>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</si>
  <si>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</si>
  <si>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</si>
  <si>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</si>
  <si>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</si>
  <si>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</si>
  <si>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</si>
  <si>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</si>
  <si>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</si>
  <si>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</si>
  <si>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</si>
  <si>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</si>
  <si>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</si>
  <si>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</si>
  <si>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</si>
  <si>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</si>
  <si>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</si>
  <si>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</si>
  <si>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</si>
  <si>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</si>
  <si>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</si>
  <si>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</si>
  <si>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</si>
  <si>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</si>
  <si>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</si>
  <si>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</si>
  <si>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</si>
  <si>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</si>
  <si>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</si>
  <si>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</si>
  <si>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</si>
  <si>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</si>
  <si>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</si>
  <si>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</si>
  <si>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</si>
  <si>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</si>
  <si>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</si>
  <si>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</si>
  <si>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</si>
  <si>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</si>
  <si>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</si>
  <si>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</si>
  <si>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</si>
  <si>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</si>
  <si>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</si>
  <si>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</si>
  <si>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</si>
  <si>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</si>
  <si>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</si>
  <si>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</si>
  <si>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</si>
  <si>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</si>
  <si>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</si>
  <si>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</si>
  <si>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</si>
  <si>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</si>
  <si>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</si>
  <si>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</si>
  <si>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</si>
  <si>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</si>
  <si>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</si>
  <si>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</si>
  <si>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</si>
  <si>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</si>
  <si>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</si>
  <si>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</si>
  <si>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</si>
  <si>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</si>
  <si>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</si>
  <si>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</si>
  <si>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</si>
  <si>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</si>
  <si>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</si>
  <si>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</si>
  <si>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若狭町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</si>
  <si>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</si>
  <si>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</si>
  <si>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</si>
  <si>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</si>
  <si>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</si>
  <si>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</si>
  <si>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</si>
  <si>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</si>
  <si>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</si>
  <si>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</si>
  <si>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</si>
  <si>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</si>
  <si>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</si>
  <si>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</si>
  <si>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</si>
  <si>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</si>
  <si>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</si>
  <si>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</si>
  <si>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</si>
  <si>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</si>
  <si>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</si>
  <si>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</si>
  <si>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</si>
  <si>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</si>
  <si>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</si>
  <si>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</si>
  <si>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</si>
  <si>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</si>
  <si>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</si>
  <si>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</si>
  <si>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</si>
  <si>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</si>
  <si>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</si>
  <si>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</si>
  <si>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</si>
  <si>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</si>
  <si>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</si>
  <si>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</si>
  <si>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</si>
  <si>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</si>
  <si>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</si>
  <si>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</si>
  <si>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</si>
  <si>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</si>
  <si>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</si>
  <si>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</si>
  <si>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</si>
  <si>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</si>
  <si>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</si>
  <si>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</si>
  <si>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</si>
  <si>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</si>
  <si>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</si>
  <si>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</si>
  <si>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</si>
  <si>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</si>
  <si>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</si>
  <si>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</si>
  <si>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</si>
  <si>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</si>
  <si>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</si>
  <si>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</si>
  <si>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</si>
  <si>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</si>
  <si>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</si>
  <si>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</si>
  <si>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</si>
  <si>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</si>
  <si>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</si>
  <si>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</si>
  <si>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</si>
  <si>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</si>
  <si>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</si>
  <si>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</si>
  <si>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</si>
  <si>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</si>
  <si>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</si>
  <si>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</si>
  <si>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</si>
  <si>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</si>
  <si>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</si>
  <si>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</si>
  <si>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</si>
  <si>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</si>
  <si>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</si>
  <si>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</si>
  <si>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</si>
  <si>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</si>
  <si>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</si>
  <si>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</si>
  <si>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</si>
  <si>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</si>
  <si>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</si>
  <si>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</si>
  <si>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</si>
  <si>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</si>
  <si>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</si>
  <si>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</si>
  <si>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</si>
  <si>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</si>
  <si>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</si>
  <si>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</si>
  <si>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</si>
  <si>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</si>
  <si>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</si>
  <si>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</si>
  <si>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</si>
  <si>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</si>
  <si>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福井県若狭町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</si>
  <si>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</si>
  <si>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</si>
  <si>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</si>
  <si>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</si>
  <si>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</si>
  <si>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</si>
  <si>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</si>
  <si>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</si>
  <si>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</si>
  <si>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</si>
  <si>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</si>
  <si>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</si>
  <si>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</si>
  <si>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</si>
  <si>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</si>
  <si>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</si>
  <si>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</si>
  <si>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</si>
  <si>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</si>
  <si>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</si>
  <si>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</si>
  <si>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</si>
  <si>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</si>
  <si>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</si>
  <si>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</si>
  <si>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</si>
  <si>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</si>
  <si>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</si>
  <si>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</si>
  <si>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</si>
  <si>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</si>
  <si>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</si>
  <si>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</si>
  <si>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</si>
  <si>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</si>
  <si>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</si>
  <si>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</si>
  <si>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</si>
  <si>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</si>
  <si>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</si>
  <si>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</si>
  <si>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</si>
  <si>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</si>
  <si>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</si>
  <si>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</si>
  <si>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</si>
  <si>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</si>
  <si>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</si>
  <si>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</si>
  <si>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</si>
  <si>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</si>
  <si>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</si>
  <si>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</si>
  <si>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</si>
  <si>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</si>
  <si>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</si>
  <si>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</si>
  <si>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</si>
  <si>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</si>
  <si>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</si>
  <si>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</si>
  <si>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</si>
  <si>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</si>
  <si>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</si>
  <si>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</si>
  <si>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</si>
  <si>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</si>
  <si>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</si>
  <si>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</si>
  <si>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</si>
  <si>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</si>
  <si>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</si>
  <si>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</si>
  <si>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</si>
  <si>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</si>
  <si>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</si>
  <si>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</si>
  <si>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</si>
  <si>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</si>
  <si>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</si>
  <si>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</si>
  <si>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</si>
  <si>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</si>
  <si>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</si>
  <si>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</si>
  <si>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</si>
  <si>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</si>
  <si>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</si>
  <si>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</si>
  <si>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</si>
  <si>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</si>
  <si>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</si>
  <si>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</si>
  <si>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</si>
  <si>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</si>
  <si>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</si>
  <si>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</si>
  <si>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</si>
  <si>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</si>
  <si>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</si>
  <si>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</si>
  <si>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</si>
  <si>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</si>
  <si>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</si>
  <si>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</si>
  <si>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</si>
  <si>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</si>
  <si>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</si>
  <si>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</si>
  <si>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</si>
  <si>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</si>
  <si>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</si>
  <si>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</si>
  <si>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</si>
  <si>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</si>
  <si>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</si>
  <si>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</si>
  <si>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</si>
  <si>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</si>
  <si>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</si>
  <si>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</si>
  <si>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</si>
  <si>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</si>
  <si>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</si>
  <si>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</si>
  <si>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</si>
  <si>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</si>
  <si>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</si>
  <si>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</si>
  <si>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</si>
  <si>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</si>
  <si>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</si>
  <si>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</si>
  <si>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</si>
  <si>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</si>
  <si>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</si>
  <si>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</si>
  <si>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</si>
  <si>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</si>
  <si>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</si>
  <si>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</si>
  <si>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</si>
  <si>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</si>
  <si>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</si>
  <si>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</si>
  <si>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</si>
  <si>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</si>
  <si>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</si>
  <si>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</si>
  <si>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福井県若狭町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</si>
  <si>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</si>
  <si>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</si>
  <si>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</si>
  <si>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</si>
  <si>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</si>
  <si>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</si>
  <si>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</si>
  <si>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</si>
  <si>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</si>
  <si>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</si>
  <si>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</si>
  <si>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</si>
  <si>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</si>
  <si>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</si>
  <si>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</si>
  <si>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</si>
  <si>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</si>
  <si>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</si>
  <si>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</si>
  <si>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</si>
  <si>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農業者労働災害共済事業特別会計</t>
    <phoneticPr fontId="5"/>
  </si>
  <si>
    <t>町営住宅等特別会計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</si>
  <si>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</si>
  <si>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</si>
  <si>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</si>
  <si>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</si>
  <si>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</si>
  <si>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</si>
  <si>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</si>
  <si>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</si>
  <si>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</si>
  <si>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</si>
  <si>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</si>
  <si>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</si>
  <si>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</si>
  <si>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</si>
  <si>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直営診療所特別会計</t>
    <phoneticPr fontId="5"/>
  </si>
  <si>
    <t>介護保険特別会計（事業勘定）</t>
    <phoneticPr fontId="5"/>
  </si>
  <si>
    <t>介護保険特別会計（サービス勘定）</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</si>
  <si>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</si>
  <si>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</si>
  <si>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</si>
  <si>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</si>
  <si>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</si>
  <si>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国民健康保険上中診療所事業会計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</si>
  <si>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</si>
  <si>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</si>
  <si>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</si>
  <si>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</si>
  <si>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</si>
  <si>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</si>
  <si>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</si>
  <si>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</si>
  <si>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</si>
  <si>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</si>
  <si>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</si>
  <si>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</si>
  <si>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</si>
  <si>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</si>
  <si>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</si>
  <si>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</si>
  <si>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</si>
  <si>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</si>
  <si>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</si>
  <si>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</si>
  <si>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</si>
  <si>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</si>
  <si>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</si>
  <si>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</si>
  <si>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</si>
  <si>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</si>
  <si>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</si>
  <si>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</si>
  <si>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</si>
  <si>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</si>
  <si>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</si>
  <si>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</si>
  <si>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</si>
  <si>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</si>
  <si>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</si>
  <si>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</si>
  <si>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</si>
  <si>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</si>
  <si>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</si>
  <si>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</si>
  <si>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</si>
  <si>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</si>
  <si>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</si>
  <si>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</si>
  <si>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</si>
  <si>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</si>
  <si>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</si>
  <si>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</si>
  <si>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</si>
  <si>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</si>
  <si>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</si>
  <si>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</si>
  <si>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</si>
  <si>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</si>
  <si>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</si>
  <si>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</si>
  <si>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</si>
  <si>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</si>
  <si>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</si>
  <si>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</si>
  <si>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</si>
  <si>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</si>
  <si>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</si>
  <si>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</si>
  <si>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</si>
  <si>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</si>
  <si>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</si>
  <si>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</si>
  <si>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</si>
  <si>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</si>
  <si>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</si>
  <si>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</si>
  <si>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</si>
  <si>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</si>
  <si>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</si>
  <si>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</si>
  <si>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</si>
  <si>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</si>
  <si>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</si>
  <si>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</si>
  <si>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</si>
  <si>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</si>
  <si>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</si>
  <si>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</si>
  <si>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</si>
  <si>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</si>
  <si>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</si>
  <si>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</si>
  <si>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</si>
  <si>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</si>
  <si>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</si>
  <si>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</si>
  <si>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</si>
  <si>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</si>
  <si>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</si>
  <si>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</si>
  <si>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</si>
  <si>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</si>
  <si>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</si>
  <si>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</si>
  <si>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</si>
  <si>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</si>
  <si>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</si>
  <si>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</si>
  <si>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</si>
  <si>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</si>
  <si>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</si>
  <si>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</si>
  <si>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</si>
  <si>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</si>
  <si>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</si>
  <si>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</si>
  <si>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</si>
  <si>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</si>
  <si>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</si>
  <si>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</si>
  <si>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</si>
  <si>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</si>
  <si>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</si>
  <si>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</si>
  <si>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</si>
  <si>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</si>
  <si>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</si>
  <si>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</si>
  <si>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</si>
  <si>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</si>
  <si>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</si>
  <si>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</si>
  <si>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</si>
  <si>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</si>
  <si>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</si>
  <si>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</si>
  <si>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</si>
  <si>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</si>
  <si>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</si>
  <si>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</si>
  <si>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</si>
  <si>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</si>
  <si>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</si>
  <si>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</si>
  <si>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工業用水道事業会計</t>
  </si>
  <si>
    <t>介護保険特別会計（事業勘定）</t>
  </si>
  <si>
    <t>国民健康保険上中診療所事業会計</t>
  </si>
  <si>
    <t>直営診療所特別会計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</si>
  <si>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</si>
  <si>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</si>
  <si>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</si>
  <si>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</si>
  <si>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</si>
  <si>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</si>
  <si>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</si>
  <si>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</si>
  <si>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38"/>
  </si>
  <si>
    <t>〇</t>
    <phoneticPr fontId="2"/>
  </si>
  <si>
    <t>株式会社　レインボーライン</t>
    <rPh sb="0" eb="4">
      <t>カブシキガイシャ</t>
    </rPh>
    <phoneticPr fontId="2"/>
  </si>
  <si>
    <t>有限会社　かみなか農学舎</t>
    <rPh sb="0" eb="4">
      <t>ユウゲンガイシャ</t>
    </rPh>
    <rPh sb="9" eb="11">
      <t>ノウガク</t>
    </rPh>
    <rPh sb="11" eb="12">
      <t>シャ</t>
    </rPh>
    <phoneticPr fontId="2"/>
  </si>
  <si>
    <t>株式会社　若狭瓜割</t>
    <rPh sb="0" eb="4">
      <t>カブシキガイシャ</t>
    </rPh>
    <rPh sb="5" eb="7">
      <t>ワカサ</t>
    </rPh>
    <rPh sb="7" eb="8">
      <t>ウリ</t>
    </rPh>
    <rPh sb="8" eb="9">
      <t>ワリ</t>
    </rPh>
    <phoneticPr fontId="2"/>
  </si>
  <si>
    <t>株式会社クマツグ</t>
    <rPh sb="0" eb="4">
      <t>カブシキガイシャ</t>
    </rPh>
    <phoneticPr fontId="2"/>
  </si>
  <si>
    <t>-</t>
    <phoneticPr fontId="2"/>
  </si>
  <si>
    <t>公立小浜病院組合</t>
    <rPh sb="0" eb="2">
      <t>コウリツ</t>
    </rPh>
    <rPh sb="2" eb="4">
      <t>オバマ</t>
    </rPh>
    <rPh sb="4" eb="6">
      <t>ビョウイン</t>
    </rPh>
    <rPh sb="6" eb="8">
      <t>クミアイ</t>
    </rPh>
    <phoneticPr fontId="2"/>
  </si>
  <si>
    <t>若狭消防組合</t>
    <rPh sb="0" eb="2">
      <t>ワカサ</t>
    </rPh>
    <rPh sb="2" eb="4">
      <t>ショウボウ</t>
    </rPh>
    <rPh sb="4" eb="6">
      <t>クミアイ</t>
    </rPh>
    <phoneticPr fontId="2"/>
  </si>
  <si>
    <t>敦賀美方消防組合</t>
    <rPh sb="0" eb="6">
      <t>ツルガミカタショウボウ</t>
    </rPh>
    <rPh sb="6" eb="8">
      <t>クミアイ</t>
    </rPh>
    <phoneticPr fontId="2"/>
  </si>
  <si>
    <t>美浜・三方環境衛生組合</t>
    <rPh sb="0" eb="2">
      <t>ミハマ</t>
    </rPh>
    <rPh sb="3" eb="5">
      <t>ミカタ</t>
    </rPh>
    <rPh sb="5" eb="7">
      <t>カンキョウ</t>
    </rPh>
    <rPh sb="7" eb="9">
      <t>エイセイ</t>
    </rPh>
    <rPh sb="9" eb="11">
      <t>クミアイ</t>
    </rPh>
    <phoneticPr fontId="2"/>
  </si>
  <si>
    <t>福井県後期高齢者医療広域連合</t>
    <rPh sb="0" eb="3">
      <t>フクイケン</t>
    </rPh>
    <rPh sb="3" eb="5">
      <t>コウキ</t>
    </rPh>
    <rPh sb="5" eb="8">
      <t>コウレイシャ</t>
    </rPh>
    <rPh sb="8" eb="10">
      <t>イリョウ</t>
    </rPh>
    <rPh sb="10" eb="12">
      <t>コウイキ</t>
    </rPh>
    <rPh sb="12" eb="14">
      <t>レンゴウ</t>
    </rPh>
    <phoneticPr fontId="2"/>
  </si>
  <si>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2"/>
  </si>
  <si>
    <t>福井県市町総合事務組合（事業会計）</t>
    <rPh sb="0" eb="3">
      <t>フクイケン</t>
    </rPh>
    <rPh sb="3" eb="4">
      <t>シ</t>
    </rPh>
    <rPh sb="4" eb="5">
      <t>マチ</t>
    </rPh>
    <rPh sb="5" eb="7">
      <t>ソウゴウ</t>
    </rPh>
    <rPh sb="7" eb="9">
      <t>ジム</t>
    </rPh>
    <rPh sb="9" eb="11">
      <t>クミアイ</t>
    </rPh>
    <rPh sb="12" eb="14">
      <t>ジギョウ</t>
    </rPh>
    <rPh sb="14" eb="16">
      <t>カイケイ</t>
    </rPh>
    <phoneticPr fontId="2"/>
  </si>
  <si>
    <t>福井県市町総合事務組合（普通会計）</t>
    <rPh sb="0" eb="3">
      <t>フクイケン</t>
    </rPh>
    <rPh sb="3" eb="4">
      <t>シ</t>
    </rPh>
    <rPh sb="4" eb="5">
      <t>マチ</t>
    </rPh>
    <rPh sb="5" eb="7">
      <t>ソウゴウ</t>
    </rPh>
    <rPh sb="7" eb="9">
      <t>ジム</t>
    </rPh>
    <rPh sb="9" eb="11">
      <t>クミアイ</t>
    </rPh>
    <rPh sb="12" eb="14">
      <t>フツウ</t>
    </rPh>
    <rPh sb="14" eb="16">
      <t>カイケイ</t>
    </rPh>
    <phoneticPr fontId="2"/>
  </si>
  <si>
    <t>福井県自治会館組合</t>
    <rPh sb="0" eb="3">
      <t>フクイケン</t>
    </rPh>
    <rPh sb="3" eb="5">
      <t>ジチ</t>
    </rPh>
    <rPh sb="5" eb="7">
      <t>カイカン</t>
    </rPh>
    <rPh sb="7" eb="9">
      <t>クミアイ</t>
    </rPh>
    <phoneticPr fontId="2"/>
  </si>
  <si>
    <t>嶺南広域行政組合</t>
    <rPh sb="0" eb="2">
      <t>レイナン</t>
    </rPh>
    <rPh sb="2" eb="4">
      <t>コウイキ</t>
    </rPh>
    <rPh sb="4" eb="6">
      <t>ギョウセイ</t>
    </rPh>
    <rPh sb="6" eb="8">
      <t>クミアイ</t>
    </rPh>
    <phoneticPr fontId="2"/>
  </si>
  <si>
    <t>若狭広域行政事務組合</t>
    <rPh sb="0" eb="2">
      <t>ワカサ</t>
    </rPh>
    <rPh sb="2" eb="4">
      <t>コウイキ</t>
    </rPh>
    <rPh sb="4" eb="6">
      <t>ギョウセイ</t>
    </rPh>
    <rPh sb="6" eb="8">
      <t>ジム</t>
    </rPh>
    <rPh sb="8" eb="10">
      <t>クミアイ</t>
    </rPh>
    <phoneticPr fontId="2"/>
  </si>
  <si>
    <t>ふるさと応援基金</t>
    <rPh sb="4" eb="6">
      <t>オウエン</t>
    </rPh>
    <rPh sb="6" eb="8">
      <t>キキン</t>
    </rPh>
    <phoneticPr fontId="2"/>
  </si>
  <si>
    <t>公共交通活性化基金</t>
    <phoneticPr fontId="5"/>
  </si>
  <si>
    <t>社会福祉施設維持管理基金</t>
    <rPh sb="0" eb="2">
      <t>シャカイ</t>
    </rPh>
    <rPh sb="2" eb="4">
      <t>フクシ</t>
    </rPh>
    <rPh sb="4" eb="6">
      <t>シセツ</t>
    </rPh>
    <rPh sb="6" eb="8">
      <t>イジ</t>
    </rPh>
    <rPh sb="8" eb="10">
      <t>カンリ</t>
    </rPh>
    <rPh sb="10" eb="12">
      <t>キキン</t>
    </rPh>
    <phoneticPr fontId="2"/>
  </si>
  <si>
    <t>電源地域活性化基金</t>
    <phoneticPr fontId="38"/>
  </si>
  <si>
    <t>町営住宅等修繕基金</t>
    <rPh sb="0" eb="5">
      <t>チョウエイジュウタクトウ</t>
    </rPh>
    <rPh sb="5" eb="9">
      <t>シュウゼンキキン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</si>
</sst>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64C-4E06-88FF-EF0C5A10FB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101109</c:v>
                </c:pt>
                <c:pt idx="1">
                  <c:v>128910</c:v>
                </c:pt>
                <c:pt idx="2">
                  <c:v>92444</c:v>
                </c:pt>
                <c:pt idx="3">
                  <c:v>153892</c:v>
                </c:pt>
                <c:pt idx="4">
                  <c:v>115354</c:v>
                </c:pt>
              </c:numCache>
            </c:numRef>
          </c:val>
          <c:smooth val="0"/>
          <c:extLst>
            <c:ext xmlns:c16="http://schemas.microsoft.com/office/drawing/2014/chart" uri="{C3380CC4-5D6E-409C-BE32-E72D297353CC}">
              <c16:uniqueId val="{00000001-164C-4E06-88FF-EF0C5A10FB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8.8000000000000007</c:v>
                </c:pt>
                <c:pt idx="1">
                  <c:v>14.28</c:v>
                </c:pt>
                <c:pt idx="2">
                  <c:v>15.17</c:v>
                </c:pt>
                <c:pt idx="3">
                  <c:v>13.32</c:v>
                </c:pt>
                <c:pt idx="4">
                  <c:v>13.69</c:v>
                </c:pt>
              </c:numCache>
            </c:numRef>
          </c:val>
          <c:extLst>
            <c:ext xmlns:c16="http://schemas.microsoft.com/office/drawing/2014/chart" uri="{C3380CC4-5D6E-409C-BE32-E72D297353CC}">
              <c16:uniqueId val="{00000000-5EA4-488F-88E3-535B118CBD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17.059999999999999</c:v>
                </c:pt>
                <c:pt idx="1">
                  <c:v>20.54</c:v>
                </c:pt>
                <c:pt idx="2">
                  <c:v>28.36</c:v>
                </c:pt>
                <c:pt idx="3">
                  <c:v>31.24</c:v>
                </c:pt>
                <c:pt idx="4">
                  <c:v>31.26</c:v>
                </c:pt>
              </c:numCache>
            </c:numRef>
          </c:val>
          <c:extLst>
            <c:ext xmlns:c16="http://schemas.microsoft.com/office/drawing/2014/chart" uri="{C3380CC4-5D6E-409C-BE32-E72D297353CC}">
              <c16:uniqueId val="{00000001-5EA4-488F-88E3-535B118CBD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10.039999999999999</c:v>
                </c:pt>
                <c:pt idx="2">
                  <c:v>7.83</c:v>
                </c:pt>
                <c:pt idx="3">
                  <c:v>0.71</c:v>
                </c:pt>
                <c:pt idx="4">
                  <c:v>0.85</c:v>
                </c:pt>
              </c:numCache>
            </c:numRef>
          </c:val>
          <c:smooth val="0"/>
          <c:extLst>
            <c:ext xmlns:c16="http://schemas.microsoft.com/office/drawing/2014/chart" uri="{C3380CC4-5D6E-409C-BE32-E72D297353CC}">
              <c16:uniqueId val="{00000002-5EA4-488F-88E3-535B118CBD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1.58</c:v>
                </c:pt>
                <c:pt idx="2">
                  <c:v>#N/A</c:v>
                </c:pt>
                <c:pt idx="3">
                  <c:v>5.2</c:v>
                </c:pt>
                <c:pt idx="4">
                  <c:v>#N/A</c:v>
                </c:pt>
                <c:pt idx="5">
                  <c:v>3.18</c:v>
                </c:pt>
                <c:pt idx="6">
                  <c:v>#N/A</c:v>
                </c:pt>
                <c:pt idx="7">
                  <c:v>0.11</c:v>
                </c:pt>
                <c:pt idx="8">
                  <c:v>#N/A</c:v>
                </c:pt>
                <c:pt idx="9">
                  <c:v>0.04</c:v>
                </c:pt>
              </c:numCache>
            </c:numRef>
          </c:val>
          <c:extLst>
            <c:ext xmlns:c16="http://schemas.microsoft.com/office/drawing/2014/chart" uri="{C3380CC4-5D6E-409C-BE32-E72D297353CC}">
              <c16:uniqueId val="{00000000-35D2-4E02-8FAB-F1520A43AA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D2-4E02-8FAB-F1520A43AA35}"/>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0.28999999999999998</c:v>
                </c:pt>
                <c:pt idx="2">
                  <c:v>#N/A</c:v>
                </c:pt>
                <c:pt idx="3">
                  <c:v>0.21</c:v>
                </c:pt>
                <c:pt idx="4">
                  <c:v>#N/A</c:v>
                </c:pt>
                <c:pt idx="5">
                  <c:v>0.04</c:v>
                </c:pt>
                <c:pt idx="6">
                  <c:v>#N/A</c:v>
                </c:pt>
                <c:pt idx="7">
                  <c:v>0.04</c:v>
                </c:pt>
                <c:pt idx="8">
                  <c:v>#N/A</c:v>
                </c:pt>
                <c:pt idx="9">
                  <c:v>0.05</c:v>
                </c:pt>
              </c:numCache>
            </c:numRef>
          </c:val>
          <c:extLst>
            <c:ext xmlns:c16="http://schemas.microsoft.com/office/drawing/2014/chart" uri="{C3380CC4-5D6E-409C-BE32-E72D297353CC}">
              <c16:uniqueId val="{00000002-35D2-4E02-8FAB-F1520A43AA35}"/>
            </c:ext>
          </c:extLst>
        </c:ser>
        <c:ser>
          <c:idx val="3"/>
          <c:order val="3"/>
          <c:tx>
            <c:strRef>
              <c:f>データシート!$A$30</c:f>
              <c:strCache>
                <c:ptCount val="1"/>
                <c:pt idx="0">
                  <c:v>直営診療所特別会計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0.08</c:v>
                </c:pt>
                <c:pt idx="4">
                  <c:v>#N/A</c:v>
                </c:pt>
                <c:pt idx="5">
                  <c:v>0.32</c:v>
                </c:pt>
                <c:pt idx="6">
                  <c:v>#N/A</c:v>
                </c:pt>
                <c:pt idx="7">
                  <c:v>0.45</c:v>
                </c:pt>
                <c:pt idx="8">
                  <c:v>#N/A</c:v>
                </c:pt>
                <c:pt idx="9">
                  <c:v>0.23</c:v>
                </c:pt>
              </c:numCache>
            </c:numRef>
          </c:val>
          <c:extLst>
            <c:ext xmlns:c16="http://schemas.microsoft.com/office/drawing/2014/chart" uri="{C3380CC4-5D6E-409C-BE32-E72D297353CC}">
              <c16:uniqueId val="{00000003-35D2-4E02-8FAB-F1520A43AA35}"/>
            </c:ext>
          </c:extLst>
        </c:ser>
        <c:ser>
          <c:idx val="4"/>
          <c:order val="4"/>
          <c:tx>
            <c:strRef>
              <c:f>データシート!$A$31</c:f>
              <c:strCache>
                <c:ptCount val="1"/>
                <c:pt idx="0">
                  <c:v>国民健康保険上中診療所事業会計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0.49</c:v>
                </c:pt>
                <c:pt idx="4">
                  <c:v>#N/A</c:v>
                </c:pt>
                <c:pt idx="5">
                  <c:v>0.65</c:v>
                </c:pt>
                <c:pt idx="6">
                  <c:v>#N/A</c:v>
                </c:pt>
                <c:pt idx="7">
                  <c:v>0.51</c:v>
                </c:pt>
                <c:pt idx="8">
                  <c:v>#N/A</c:v>
                </c:pt>
                <c:pt idx="9">
                  <c:v>0.43</c:v>
                </c:pt>
              </c:numCache>
            </c:numRef>
          </c:val>
          <c:extLst>
            <c:ext xmlns:c16="http://schemas.microsoft.com/office/drawing/2014/chart" uri="{C3380CC4-5D6E-409C-BE32-E72D297353CC}">
              <c16:uniqueId val="{00000004-35D2-4E02-8FAB-F1520A43AA35}"/>
            </c:ext>
          </c:extLst>
        </c:ser>
        <c:ser>
          <c:idx val="5"/>
          <c:order val="5"/>
          <c:tx>
            <c:strRef>
              <c:f>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1.18</c:v>
                </c:pt>
                <c:pt idx="4">
                  <c:v>#N/A</c:v>
                </c:pt>
                <c:pt idx="5">
                  <c:v>2.0099999999999998</c:v>
                </c:pt>
                <c:pt idx="6">
                  <c:v>#N/A</c:v>
                </c:pt>
                <c:pt idx="7">
                  <c:v>1.64</c:v>
                </c:pt>
                <c:pt idx="8">
                  <c:v>#N/A</c:v>
                </c:pt>
                <c:pt idx="9">
                  <c:v>1.1299999999999999</c:v>
                </c:pt>
              </c:numCache>
            </c:numRef>
          </c:val>
          <c:extLst>
            <c:ext xmlns:c16="http://schemas.microsoft.com/office/drawing/2014/chart" uri="{C3380CC4-5D6E-409C-BE32-E72D297353CC}">
              <c16:uniqueId val="{00000005-35D2-4E02-8FAB-F1520A43AA35}"/>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3.87</c:v>
                </c:pt>
                <c:pt idx="2">
                  <c:v>#N/A</c:v>
                </c:pt>
                <c:pt idx="3">
                  <c:v>3.76</c:v>
                </c:pt>
                <c:pt idx="4">
                  <c:v>#N/A</c:v>
                </c:pt>
                <c:pt idx="5">
                  <c:v>3.88</c:v>
                </c:pt>
                <c:pt idx="6">
                  <c:v>#N/A</c:v>
                </c:pt>
                <c:pt idx="7">
                  <c:v>3.74</c:v>
                </c:pt>
                <c:pt idx="8">
                  <c:v>#N/A</c:v>
                </c:pt>
                <c:pt idx="9">
                  <c:v>3.69</c:v>
                </c:pt>
              </c:numCache>
            </c:numRef>
          </c:val>
          <c:extLst>
            <c:ext xmlns:c16="http://schemas.microsoft.com/office/drawing/2014/chart" uri="{C3380CC4-5D6E-409C-BE32-E72D297353CC}">
              <c16:uniqueId val="{00000006-35D2-4E02-8FAB-F1520A43AA3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4.87</c:v>
                </c:pt>
                <c:pt idx="8">
                  <c:v>#N/A</c:v>
                </c:pt>
                <c:pt idx="9">
                  <c:v>6.02</c:v>
                </c:pt>
              </c:numCache>
            </c:numRef>
          </c:val>
          <c:extLst>
            <c:ext xmlns:c16="http://schemas.microsoft.com/office/drawing/2014/chart" uri="{C3380CC4-5D6E-409C-BE32-E72D297353CC}">
              <c16:uniqueId val="{00000007-35D2-4E02-8FAB-F1520A43AA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8.0500000000000007</c:v>
                </c:pt>
                <c:pt idx="2">
                  <c:v>#N/A</c:v>
                </c:pt>
                <c:pt idx="3">
                  <c:v>14.21</c:v>
                </c:pt>
                <c:pt idx="4">
                  <c:v>#N/A</c:v>
                </c:pt>
                <c:pt idx="5">
                  <c:v>14.96</c:v>
                </c:pt>
                <c:pt idx="6">
                  <c:v>#N/A</c:v>
                </c:pt>
                <c:pt idx="7">
                  <c:v>13.22</c:v>
                </c:pt>
                <c:pt idx="8">
                  <c:v>#N/A</c:v>
                </c:pt>
                <c:pt idx="9">
                  <c:v>13.64</c:v>
                </c:pt>
              </c:numCache>
            </c:numRef>
          </c:val>
          <c:extLst>
            <c:ext xmlns:c16="http://schemas.microsoft.com/office/drawing/2014/chart" uri="{C3380CC4-5D6E-409C-BE32-E72D297353CC}">
              <c16:uniqueId val="{00000008-35D2-4E02-8FAB-F1520A43AA3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12.06</c:v>
                </c:pt>
                <c:pt idx="2">
                  <c:v>#N/A</c:v>
                </c:pt>
                <c:pt idx="3">
                  <c:v>11.93</c:v>
                </c:pt>
                <c:pt idx="4">
                  <c:v>#N/A</c:v>
                </c:pt>
                <c:pt idx="5">
                  <c:v>17.04</c:v>
                </c:pt>
                <c:pt idx="6">
                  <c:v>#N/A</c:v>
                </c:pt>
                <c:pt idx="7">
                  <c:v>18.190000000000001</c:v>
                </c:pt>
                <c:pt idx="8">
                  <c:v>#N/A</c:v>
                </c:pt>
                <c:pt idx="9">
                  <c:v>19.43</c:v>
                </c:pt>
              </c:numCache>
            </c:numRef>
          </c:val>
          <c:extLst>
            <c:ext xmlns:c16="http://schemas.microsoft.com/office/drawing/2014/chart" uri="{C3380CC4-5D6E-409C-BE32-E72D297353CC}">
              <c16:uniqueId val="{00000009-35D2-4E02-8FAB-F1520A43AA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1207</c:v>
                </c:pt>
                <c:pt idx="5">
                  <c:v>1268</c:v>
                </c:pt>
                <c:pt idx="8">
                  <c:v>1198</c:v>
                </c:pt>
                <c:pt idx="11">
                  <c:v>1161</c:v>
                </c:pt>
                <c:pt idx="14">
                  <c:v>1107</c:v>
                </c:pt>
              </c:numCache>
            </c:numRef>
          </c:val>
          <c:extLst>
            <c:ext xmlns:c16="http://schemas.microsoft.com/office/drawing/2014/chart" uri="{C3380CC4-5D6E-409C-BE32-E72D297353CC}">
              <c16:uniqueId val="{00000000-73F0-48EF-8FB6-04D03D2976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F0-48EF-8FB6-04D03D2976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F0-48EF-8FB6-04D03D2976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207</c:v>
                </c:pt>
                <c:pt idx="3">
                  <c:v>210</c:v>
                </c:pt>
                <c:pt idx="6">
                  <c:v>216</c:v>
                </c:pt>
                <c:pt idx="9">
                  <c:v>225</c:v>
                </c:pt>
                <c:pt idx="12">
                  <c:v>255</c:v>
                </c:pt>
              </c:numCache>
            </c:numRef>
          </c:val>
          <c:extLst>
            <c:ext xmlns:c16="http://schemas.microsoft.com/office/drawing/2014/chart" uri="{C3380CC4-5D6E-409C-BE32-E72D297353CC}">
              <c16:uniqueId val="{00000003-73F0-48EF-8FB6-04D03D2976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475</c:v>
                </c:pt>
                <c:pt idx="3">
                  <c:v>499</c:v>
                </c:pt>
                <c:pt idx="6">
                  <c:v>439</c:v>
                </c:pt>
                <c:pt idx="9">
                  <c:v>539</c:v>
                </c:pt>
                <c:pt idx="12">
                  <c:v>445</c:v>
                </c:pt>
              </c:numCache>
            </c:numRef>
          </c:val>
          <c:extLst>
            <c:ext xmlns:c16="http://schemas.microsoft.com/office/drawing/2014/chart" uri="{C3380CC4-5D6E-409C-BE32-E72D297353CC}">
              <c16:uniqueId val="{00000004-73F0-48EF-8FB6-04D03D2976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0-48EF-8FB6-04D03D2976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F0-48EF-8FB6-04D03D2976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1283</c:v>
                </c:pt>
                <c:pt idx="3">
                  <c:v>1305</c:v>
                </c:pt>
                <c:pt idx="6">
                  <c:v>1274</c:v>
                </c:pt>
                <c:pt idx="9">
                  <c:v>1269</c:v>
                </c:pt>
                <c:pt idx="12">
                  <c:v>1220</c:v>
                </c:pt>
              </c:numCache>
            </c:numRef>
          </c:val>
          <c:extLst>
            <c:ext xmlns:c16="http://schemas.microsoft.com/office/drawing/2014/chart" uri="{C3380CC4-5D6E-409C-BE32-E72D297353CC}">
              <c16:uniqueId val="{00000007-73F0-48EF-8FB6-04D03D2976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758</c:v>
                </c:pt>
                <c:pt idx="2">
                  <c:v>#N/A</c:v>
                </c:pt>
                <c:pt idx="3">
                  <c:v>#N/A</c:v>
                </c:pt>
                <c:pt idx="4">
                  <c:v>746</c:v>
                </c:pt>
                <c:pt idx="5">
                  <c:v>#N/A</c:v>
                </c:pt>
                <c:pt idx="6">
                  <c:v>#N/A</c:v>
                </c:pt>
                <c:pt idx="7">
                  <c:v>731</c:v>
                </c:pt>
                <c:pt idx="8">
                  <c:v>#N/A</c:v>
                </c:pt>
                <c:pt idx="9">
                  <c:v>#N/A</c:v>
                </c:pt>
                <c:pt idx="10">
                  <c:v>872</c:v>
                </c:pt>
                <c:pt idx="11">
                  <c:v>#N/A</c:v>
                </c:pt>
                <c:pt idx="12">
                  <c:v>#N/A</c:v>
                </c:pt>
                <c:pt idx="13">
                  <c:v>813</c:v>
                </c:pt>
                <c:pt idx="14">
                  <c:v>#N/A</c:v>
                </c:pt>
              </c:numCache>
            </c:numRef>
          </c:val>
          <c:smooth val="0"/>
          <c:extLst>
            <c:ext xmlns:c16="http://schemas.microsoft.com/office/drawing/2014/chart" uri="{C3380CC4-5D6E-409C-BE32-E72D297353CC}">
              <c16:uniqueId val="{00000008-73F0-48EF-8FB6-04D03D2976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10139</c:v>
                </c:pt>
                <c:pt idx="5">
                  <c:v>9396</c:v>
                </c:pt>
                <c:pt idx="8">
                  <c:v>9039</c:v>
                </c:pt>
                <c:pt idx="11">
                  <c:v>9185</c:v>
                </c:pt>
                <c:pt idx="14">
                  <c:v>9043</c:v>
                </c:pt>
              </c:numCache>
            </c:numRef>
          </c:val>
          <c:extLst>
            <c:ext xmlns:c16="http://schemas.microsoft.com/office/drawing/2014/chart" uri="{C3380CC4-5D6E-409C-BE32-E72D297353CC}">
              <c16:uniqueId val="{00000000-07C3-4DE0-BA1C-A7A06E81E1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c:v>
                </c:pt>
                <c:pt idx="5">
                  <c:v>224</c:v>
                </c:pt>
                <c:pt idx="8">
                  <c:v>114</c:v>
                </c:pt>
                <c:pt idx="11">
                  <c:v>76</c:v>
                </c:pt>
                <c:pt idx="14">
                  <c:v>39</c:v>
                </c:pt>
              </c:numCache>
            </c:numRef>
          </c:val>
          <c:extLst>
            <c:ext xmlns:c16="http://schemas.microsoft.com/office/drawing/2014/chart" uri="{C3380CC4-5D6E-409C-BE32-E72D297353CC}">
              <c16:uniqueId val="{00000001-07C3-4DE0-BA1C-A7A06E81E1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2115</c:v>
                </c:pt>
                <c:pt idx="5">
                  <c:v>2493</c:v>
                </c:pt>
                <c:pt idx="8">
                  <c:v>3634</c:v>
                </c:pt>
                <c:pt idx="11">
                  <c:v>3878</c:v>
                </c:pt>
                <c:pt idx="14">
                  <c:v>4189</c:v>
                </c:pt>
              </c:numCache>
            </c:numRef>
          </c:val>
          <c:extLst>
            <c:ext xmlns:c16="http://schemas.microsoft.com/office/drawing/2014/chart" uri="{C3380CC4-5D6E-409C-BE32-E72D297353CC}">
              <c16:uniqueId val="{00000002-07C3-4DE0-BA1C-A7A06E81E1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C3-4DE0-BA1C-A7A06E81E1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C3-4DE0-BA1C-A7A06E81E1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4</c:v>
                </c:pt>
                <c:pt idx="6">
                  <c:v>3</c:v>
                </c:pt>
                <c:pt idx="9">
                  <c:v>2</c:v>
                </c:pt>
                <c:pt idx="12">
                  <c:v>1</c:v>
                </c:pt>
              </c:numCache>
            </c:numRef>
          </c:val>
          <c:extLst>
            <c:ext xmlns:c16="http://schemas.microsoft.com/office/drawing/2014/chart" uri="{C3380CC4-5D6E-409C-BE32-E72D297353CC}">
              <c16:uniqueId val="{00000005-07C3-4DE0-BA1C-A7A06E81E1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1923</c:v>
                </c:pt>
                <c:pt idx="3">
                  <c:v>1926</c:v>
                </c:pt>
                <c:pt idx="6">
                  <c:v>1883</c:v>
                </c:pt>
                <c:pt idx="9">
                  <c:v>1825</c:v>
                </c:pt>
                <c:pt idx="12">
                  <c:v>1836</c:v>
                </c:pt>
              </c:numCache>
            </c:numRef>
          </c:val>
          <c:extLst>
            <c:ext xmlns:c16="http://schemas.microsoft.com/office/drawing/2014/chart" uri="{C3380CC4-5D6E-409C-BE32-E72D297353CC}">
              <c16:uniqueId val="{00000006-07C3-4DE0-BA1C-A7A06E81E1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1457</c:v>
                </c:pt>
                <c:pt idx="3">
                  <c:v>1626</c:v>
                </c:pt>
                <c:pt idx="6">
                  <c:v>2332</c:v>
                </c:pt>
                <c:pt idx="9">
                  <c:v>2275</c:v>
                </c:pt>
                <c:pt idx="12">
                  <c:v>2132</c:v>
                </c:pt>
              </c:numCache>
            </c:numRef>
          </c:val>
          <c:extLst>
            <c:ext xmlns:c16="http://schemas.microsoft.com/office/drawing/2014/chart" uri="{C3380CC4-5D6E-409C-BE32-E72D297353CC}">
              <c16:uniqueId val="{00000007-07C3-4DE0-BA1C-A7A06E81E1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2959</c:v>
                </c:pt>
                <c:pt idx="3">
                  <c:v>2615</c:v>
                </c:pt>
                <c:pt idx="6">
                  <c:v>2247</c:v>
                </c:pt>
                <c:pt idx="9">
                  <c:v>2647</c:v>
                </c:pt>
                <c:pt idx="12">
                  <c:v>2369</c:v>
                </c:pt>
              </c:numCache>
            </c:numRef>
          </c:val>
          <c:extLst>
            <c:ext xmlns:c16="http://schemas.microsoft.com/office/drawing/2014/chart" uri="{C3380CC4-5D6E-409C-BE32-E72D297353CC}">
              <c16:uniqueId val="{00000008-07C3-4DE0-BA1C-A7A06E81E1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C3-4DE0-BA1C-A7A06E81E1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10354</c:v>
                </c:pt>
                <c:pt idx="3">
                  <c:v>10067</c:v>
                </c:pt>
                <c:pt idx="6">
                  <c:v>9531</c:v>
                </c:pt>
                <c:pt idx="9">
                  <c:v>9413</c:v>
                </c:pt>
                <c:pt idx="12">
                  <c:v>9141</c:v>
                </c:pt>
              </c:numCache>
            </c:numRef>
          </c:val>
          <c:extLst>
            <c:ext xmlns:c16="http://schemas.microsoft.com/office/drawing/2014/chart" uri="{C3380CC4-5D6E-409C-BE32-E72D297353CC}">
              <c16:uniqueId val="{0000000A-07C3-4DE0-BA1C-A7A06E81E17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4200</c:v>
                </c:pt>
                <c:pt idx="2">
                  <c:v>#N/A</c:v>
                </c:pt>
                <c:pt idx="3">
                  <c:v>#N/A</c:v>
                </c:pt>
                <c:pt idx="4">
                  <c:v>4126</c:v>
                </c:pt>
                <c:pt idx="5">
                  <c:v>#N/A</c:v>
                </c:pt>
                <c:pt idx="6">
                  <c:v>#N/A</c:v>
                </c:pt>
                <c:pt idx="7">
                  <c:v>3208</c:v>
                </c:pt>
                <c:pt idx="8">
                  <c:v>#N/A</c:v>
                </c:pt>
                <c:pt idx="9">
                  <c:v>#N/A</c:v>
                </c:pt>
                <c:pt idx="10">
                  <c:v>3022</c:v>
                </c:pt>
                <c:pt idx="11">
                  <c:v>#N/A</c:v>
                </c:pt>
                <c:pt idx="12">
                  <c:v>#N/A</c:v>
                </c:pt>
                <c:pt idx="13">
                  <c:v>2208</c:v>
                </c:pt>
                <c:pt idx="14">
                  <c:v>#N/A</c:v>
                </c:pt>
              </c:numCache>
            </c:numRef>
          </c:val>
          <c:smooth val="0"/>
          <c:extLst>
            <c:ext xmlns:c16="http://schemas.microsoft.com/office/drawing/2014/chart" uri="{C3380CC4-5D6E-409C-BE32-E72D297353CC}">
              <c16:uniqueId val="{0000000B-07C3-4DE0-BA1C-A7A06E81E17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1817</c:v>
                </c:pt>
                <c:pt idx="1">
                  <c:v>1987</c:v>
                </c:pt>
                <c:pt idx="2">
                  <c:v>2009</c:v>
                </c:pt>
              </c:numCache>
            </c:numRef>
          </c:val>
          <c:extLst>
            <c:ext xmlns:c16="http://schemas.microsoft.com/office/drawing/2014/chart" uri="{C3380CC4-5D6E-409C-BE32-E72D297353CC}">
              <c16:uniqueId val="{00000000-2341-4308-9405-AA27F1572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78</c:v>
                </c:pt>
                <c:pt idx="2">
                  <c:v>86</c:v>
                </c:pt>
              </c:numCache>
            </c:numRef>
          </c:val>
          <c:extLst>
            <c:ext xmlns:c16="http://schemas.microsoft.com/office/drawing/2014/chart" uri="{C3380CC4-5D6E-409C-BE32-E72D297353CC}">
              <c16:uniqueId val="{00000001-2341-4308-9405-AA27F1572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1417</c:v>
                </c:pt>
                <c:pt idx="1">
                  <c:v>1411</c:v>
                </c:pt>
                <c:pt idx="2">
                  <c:v>1634</c:v>
                </c:pt>
              </c:numCache>
            </c:numRef>
          </c:val>
          <c:extLst>
            <c:ext xmlns:c16="http://schemas.microsoft.com/office/drawing/2014/chart" uri="{C3380CC4-5D6E-409C-BE32-E72D297353CC}">
              <c16:uniqueId val="{00000002-2341-4308-9405-AA27F1572C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元利償還金等は、合併以降の大型事業等により平成２７年度がピークになった。　普通交付税への算入公債費については、臨時財政対策債や合併特例債の割合が高いため償還金と連動していたが、近年では発行する地方債の償還期間について、理論償還設定条件より短く設定しているため、算入地方債との差が生じつつ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組合等が起こした地方債の元利償還金に対する負担金等については、ゴミ処理場建設経費の償還開始等により、今後増加することが懸念されるため、今後も、事業の計画的な建設事業の実施と地方債発行を実施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利用していない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地方債残高の減少・基金残高の増加に伴い、将来負担比率も減少傾向にあるが、類似団体の平均値と比較すると、依然として大きく上回っている状況である。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引き続き地方債残高の減少に努めるとともに、一部事務組合や公営企業等の施設更新時期の到来による負担額が増加していくことも考慮しながら、計画的な事業の実施、地方債発行を行うことにより、より一層将来負担の抑制を図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福井県若狭町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有利な財源の確保に努め、事業の取捨選択を図りながら、財政調整基金はもとより、各種特定目的基金についても、急激な残高の減少を抑制し、安定した財政運営に努める。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ふるさと応援基金：ふるさと納税制度を活用して寄せられた寄付金を、町を元気にするための事業の財源に充てるもの。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公共交通活性化基金：公共交通による移動の確保及び利便性の向上並びに公共交通施設等の環境整備を図る経費の財源に充てるもの。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社会福祉施設維持管理基金：高齢者や障害のある方々に福祉サービスを提供する社会福祉施設の保全、修繕、改修等に必要な経費の財源に充てるもの。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町営住宅等修繕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町営住宅等の修繕及び維持管理に要する経費の財源に充てる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電源地域活性化基金：電源地域として合併前の三方町地域の活性化を図る資金に充てるもの。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ふるさと納税寄附金を原資とし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公共交通活性化基金：公共交通に係る整備、運行等に活用していく。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ふるさと応援基金：ふるさと応援基金に積立を行ったうえで寄附目的に応じた事業に活用する。。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社会福祉施設維持管理基金：社会福祉施設の保全、修繕、改修等に活用していく。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町営住宅等修繕基金：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町営住宅等の修繕及び維持管理に活用していく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電源地域活性化基金：電源地域として合併前の三方町地域の活性化を図っていく。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新規積み立て及び必要最小限度の取り崩しにより、前年比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％の範囲内であることを目標に努めることとしている。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また、災害への備えのため、一般会計予算規模（平均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割程度を目途に確保できるよう努める。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新規積み立てにより、前年比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年度に再びピークを迎え、その後、減少傾向が見込まれている。地方債償還残高についても、類似団体と比較すると多いが、近年、地方債発行額を抑制していることから減少傾向にある。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地方債の償還計画を踏まえながら、可能な限り減債基金への積み立てを実施していく。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13,354
13,220
178.49
13,456,431
12,544,806
879,582
6,425,018
9,140,971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人口減少や少子高齢化、町内に中心となる産業がないことなどの要因から、自主財源に乏しい状況が続き、類似団体平均、全国平均、福井県平均を下回っている状況は変わっていない。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これまで推進してきた若狭町行財政改革プランに基づき、「歳入に見合った歳出」を念頭に歳出削減に努めていく。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限られた財源のなかで、「定住促進」と「住民自治」を推進するために、施策の重点と行政運営の効率化を更に進め、財政の健全化を図る。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14288</xdr:rowOff>
    </xdr:from>
    <xdr:to>
      <xdr:col>23</xdr:col>
      <xdr:colOff>133350</xdr:colOff>
      <xdr:row>44</xdr:row>
      <xdr:rowOff>14288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58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14288</xdr:rowOff>
    </xdr:from>
    <xdr:to>
      <xdr:col>19</xdr:col>
      <xdr:colOff>133350</xdr:colOff>
      <xdr:row>44</xdr:row>
      <xdr:rowOff>14288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58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14288</xdr:rowOff>
    </xdr:from>
    <xdr:to>
      <xdr:col>15</xdr:col>
      <xdr:colOff>82550</xdr:colOff>
      <xdr:row>44</xdr:row>
      <xdr:rowOff>14288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58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14288</xdr:rowOff>
    </xdr:from>
    <xdr:to>
      <xdr:col>11</xdr:col>
      <xdr:colOff>31750</xdr:colOff>
      <xdr:row>44</xdr:row>
      <xdr:rowOff>14288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58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134938</xdr:rowOff>
    </xdr:from>
    <xdr:to>
      <xdr:col>23</xdr:col>
      <xdr:colOff>184150</xdr:colOff>
      <xdr:row>44</xdr:row>
      <xdr:rowOff>65088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107015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134938</xdr:rowOff>
    </xdr:from>
    <xdr:to>
      <xdr:col>19</xdr:col>
      <xdr:colOff>184150</xdr:colOff>
      <xdr:row>44</xdr:row>
      <xdr:rowOff>65088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49865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9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134938</xdr:rowOff>
    </xdr:from>
    <xdr:to>
      <xdr:col>15</xdr:col>
      <xdr:colOff>133350</xdr:colOff>
      <xdr:row>44</xdr:row>
      <xdr:rowOff>65088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49865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134938</xdr:rowOff>
    </xdr:from>
    <xdr:to>
      <xdr:col>11</xdr:col>
      <xdr:colOff>82550</xdr:colOff>
      <xdr:row>44</xdr:row>
      <xdr:rowOff>65088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134938</xdr:rowOff>
    </xdr:from>
    <xdr:to>
      <xdr:col>7</xdr:col>
      <xdr:colOff>31750</xdr:colOff>
      <xdr:row>44</xdr:row>
      <xdr:rowOff>65088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49865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経常支出の増加伸率が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ポイント上昇したことに対し、経常収入等の伸率が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したことで、経常収支比率が前年度比</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ポイント上昇した。臨時財政対策債の減少及び人件費、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補助費等、その他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の増加が主な要因と考えられる。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町を取り巻く経済状況は依然として厳しく、安易な収入増加は見込みにくいことから、経常的経費の削減に向けて、事務事業等の精査による物件費や補助費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の削減に努めていく。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133350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4890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131869</xdr:rowOff>
    </xdr:from>
    <xdr:to>
      <xdr:col>19</xdr:col>
      <xdr:colOff>133350</xdr:colOff>
      <xdr:row>65</xdr:row>
      <xdr:rowOff>4656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04669"/>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64</xdr:row>
      <xdr:rowOff>131869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3575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64</xdr:row>
      <xdr:rowOff>127846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35758"/>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人口に対する職員数の割合が類似団体と比較して高いことや、分庁方式による庁舎運営、出先機関に係る物件費は高い水準で推移している。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職員数、総人件費については、計画的な定員管理を着実に実行していくことにより抑制していく。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今後は、庁舎をはじめとした施設の統廃合・民営化を検討し、効率的かつ効果的な行政運営に努める。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92734</xdr:rowOff>
    </xdr:from>
    <xdr:to>
      <xdr:col>23</xdr:col>
      <xdr:colOff>133350</xdr:colOff>
      <xdr:row>83</xdr:row>
      <xdr:rowOff>148783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3084"/>
          <a:ext cx="838200" cy="5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67258</xdr:rowOff>
    </xdr:from>
    <xdr:to>
      <xdr:col>19</xdr:col>
      <xdr:colOff>133350</xdr:colOff>
      <xdr:row>83</xdr:row>
      <xdr:rowOff>92734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7608"/>
          <a:ext cx="889000" cy="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47864</xdr:rowOff>
    </xdr:from>
    <xdr:to>
      <xdr:col>15</xdr:col>
      <xdr:colOff>82550</xdr:colOff>
      <xdr:row>83</xdr:row>
      <xdr:rowOff>67258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8214"/>
          <a:ext cx="889000" cy="1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46727</xdr:rowOff>
    </xdr:from>
    <xdr:to>
      <xdr:col>11</xdr:col>
      <xdr:colOff>31750</xdr:colOff>
      <xdr:row>83</xdr:row>
      <xdr:rowOff>47864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77077"/>
          <a:ext cx="8890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97983</xdr:rowOff>
    </xdr:from>
    <xdr:to>
      <xdr:col>23</xdr:col>
      <xdr:colOff>184150</xdr:colOff>
      <xdr:row>84</xdr:row>
      <xdr:rowOff>28133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70060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41934</xdr:rowOff>
    </xdr:from>
    <xdr:to>
      <xdr:col>19</xdr:col>
      <xdr:colOff>184150</xdr:colOff>
      <xdr:row>83</xdr:row>
      <xdr:rowOff>143534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128311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8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16458</xdr:rowOff>
    </xdr:from>
    <xdr:to>
      <xdr:col>15</xdr:col>
      <xdr:colOff>133350</xdr:colOff>
      <xdr:row>83</xdr:row>
      <xdr:rowOff>118058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168514</xdr:rowOff>
    </xdr:from>
    <xdr:to>
      <xdr:col>11</xdr:col>
      <xdr:colOff>82550</xdr:colOff>
      <xdr:row>83</xdr:row>
      <xdr:rowOff>98664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83441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1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167377</xdr:rowOff>
    </xdr:from>
    <xdr:to>
      <xdr:col>7</xdr:col>
      <xdr:colOff>31750</xdr:colOff>
      <xdr:row>83</xdr:row>
      <xdr:rowOff>97527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82304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1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下回る状態が続いている。類似団体の中ではほぼ最低水準である。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100895</xdr:rowOff>
    </xdr:from>
    <xdr:to>
      <xdr:col>81</xdr:col>
      <xdr:colOff>44450</xdr:colOff>
      <xdr:row>82</xdr:row>
      <xdr:rowOff>50095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9883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100895</xdr:rowOff>
    </xdr:from>
    <xdr:to>
      <xdr:col>77</xdr:col>
      <xdr:colOff>44450</xdr:colOff>
      <xdr:row>81</xdr:row>
      <xdr:rowOff>127705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883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87489</xdr:rowOff>
    </xdr:from>
    <xdr:to>
      <xdr:col>72</xdr:col>
      <xdr:colOff>203200</xdr:colOff>
      <xdr:row>81</xdr:row>
      <xdr:rowOff>127705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7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87489</xdr:rowOff>
    </xdr:from>
    <xdr:to>
      <xdr:col>68</xdr:col>
      <xdr:colOff>152400</xdr:colOff>
      <xdr:row>81</xdr:row>
      <xdr:rowOff>114300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39749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50095</xdr:rowOff>
    </xdr:from>
    <xdr:to>
      <xdr:col>77</xdr:col>
      <xdr:colOff>95250</xdr:colOff>
      <xdr:row>81</xdr:row>
      <xdr:rowOff>151695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161872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0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76905</xdr:rowOff>
    </xdr:from>
    <xdr:to>
      <xdr:col>73</xdr:col>
      <xdr:colOff>44450</xdr:colOff>
      <xdr:row>82</xdr:row>
      <xdr:rowOff>7055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17232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36689</xdr:rowOff>
    </xdr:from>
    <xdr:to>
      <xdr:col>68</xdr:col>
      <xdr:colOff>203200</xdr:colOff>
      <xdr:row>81</xdr:row>
      <xdr:rowOff>138289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148466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行財政改革の集中改革プランに基づき、事業の民営化などを含め、退職者の補充を抑制するなどしながら、職員数の削減を図ってきたが、合併の影響や既存の出先機関の存続等により類似団体を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今後も、更に公共施設の民間委託の拡大、庁舎・保育所・学校等の統廃合を検討しながら、計画的な職員採用により職員数の削減に努める。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103327</xdr:rowOff>
    </xdr:from>
    <xdr:to>
      <xdr:col>81</xdr:col>
      <xdr:colOff>44450</xdr:colOff>
      <xdr:row>62</xdr:row>
      <xdr:rowOff>142418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33227"/>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91745</xdr:rowOff>
    </xdr:from>
    <xdr:to>
      <xdr:col>77</xdr:col>
      <xdr:colOff>44450</xdr:colOff>
      <xdr:row>62</xdr:row>
      <xdr:rowOff>103327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21645"/>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76302</xdr:rowOff>
    </xdr:from>
    <xdr:to>
      <xdr:col>72</xdr:col>
      <xdr:colOff>203200</xdr:colOff>
      <xdr:row>62</xdr:row>
      <xdr:rowOff>91745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06202"/>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63271</xdr:rowOff>
    </xdr:from>
    <xdr:to>
      <xdr:col>68</xdr:col>
      <xdr:colOff>152400</xdr:colOff>
      <xdr:row>62</xdr:row>
      <xdr:rowOff>76302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9317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91618</xdr:rowOff>
    </xdr:from>
    <xdr:to>
      <xdr:col>81</xdr:col>
      <xdr:colOff>95250</xdr:colOff>
      <xdr:row>63</xdr:row>
      <xdr:rowOff>21768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63695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52527</xdr:rowOff>
    </xdr:from>
    <xdr:to>
      <xdr:col>77</xdr:col>
      <xdr:colOff>95250</xdr:colOff>
      <xdr:row>62</xdr:row>
      <xdr:rowOff>154127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138904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6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40945</xdr:rowOff>
    </xdr:from>
    <xdr:to>
      <xdr:col>73</xdr:col>
      <xdr:colOff>44450</xdr:colOff>
      <xdr:row>62</xdr:row>
      <xdr:rowOff>142545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127322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5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25502</xdr:rowOff>
    </xdr:from>
    <xdr:to>
      <xdr:col>68</xdr:col>
      <xdr:colOff>203200</xdr:colOff>
      <xdr:row>62</xdr:row>
      <xdr:rowOff>127102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111879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4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12471</xdr:rowOff>
    </xdr:from>
    <xdr:to>
      <xdr:col>64</xdr:col>
      <xdr:colOff>152400</xdr:colOff>
      <xdr:row>62</xdr:row>
      <xdr:rowOff>114071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98848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2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合併関係事業を含む町単独事業の普通建設事業に係る地方債の償還や一部事務組合等への繰出が多いことから類似団体を大きく上回っている。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近年では、地方債発行額の抑制を実施しているものの、償還期間を縮減した借入を実行しているため、実質公債費比率は高い水準での推移が予想される。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地方債の年間発行額の制限や建設事業の見直し、平準化、債務負担行為の抑制を徹底し、住民ニーズを的確に把握した事業の選択に努めるとともに、より有利な財源の確保等、地方債を財源として頼ることのないよう財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145796</xdr:rowOff>
    </xdr:from>
    <xdr:to>
      <xdr:col>81</xdr:col>
      <xdr:colOff>44450</xdr:colOff>
      <xdr:row>45</xdr:row>
      <xdr:rowOff>12954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6895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87884</xdr:rowOff>
    </xdr:from>
    <xdr:to>
      <xdr:col>77</xdr:col>
      <xdr:colOff>44450</xdr:colOff>
      <xdr:row>44</xdr:row>
      <xdr:rowOff>145796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6316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87884</xdr:rowOff>
    </xdr:from>
    <xdr:to>
      <xdr:col>72</xdr:col>
      <xdr:colOff>203200</xdr:colOff>
      <xdr:row>44</xdr:row>
      <xdr:rowOff>145796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6316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145796</xdr:rowOff>
    </xdr:from>
    <xdr:to>
      <xdr:col>68</xdr:col>
      <xdr:colOff>152400</xdr:colOff>
      <xdr:row>45</xdr:row>
      <xdr:rowOff>22606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6895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133604</xdr:rowOff>
    </xdr:from>
    <xdr:to>
      <xdr:col>81</xdr:col>
      <xdr:colOff>95250</xdr:colOff>
      <xdr:row>45</xdr:row>
      <xdr:rowOff>63754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29481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57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94996</xdr:rowOff>
    </xdr:from>
    <xdr:to>
      <xdr:col>77</xdr:col>
      <xdr:colOff>95250</xdr:colOff>
      <xdr:row>45</xdr:row>
      <xdr:rowOff>25146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9923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72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37084</xdr:rowOff>
    </xdr:from>
    <xdr:to>
      <xdr:col>73</xdr:col>
      <xdr:colOff>44450</xdr:colOff>
      <xdr:row>44</xdr:row>
      <xdr:rowOff>138684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123461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94996</xdr:rowOff>
    </xdr:from>
    <xdr:to>
      <xdr:col>68</xdr:col>
      <xdr:colOff>203200</xdr:colOff>
      <xdr:row>45</xdr:row>
      <xdr:rowOff>25146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9923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143256</xdr:rowOff>
    </xdr:from>
    <xdr:to>
      <xdr:col>64</xdr:col>
      <xdr:colOff>152400</xdr:colOff>
      <xdr:row>45</xdr:row>
      <xdr:rowOff>73406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58183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普通会計の地方債残高の減少、公営企業の地方債残高の減少により抑制されてきているが、依然として類似団体内平均地を大きく上回っている。当町は一部事務組合の加入数も多く、負担等見込額も同様に大きいことや基金の減少、施設更新時期の到来など不安要因は多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今後とも後世への負担を少しでも軽減できるよう、地方債を財源としている事業については、事業の実施について再検討し、計画的な実施・地方債発行を徹底することで財政の健全化を図る。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105562</xdr:rowOff>
    </xdr:from>
    <xdr:to>
      <xdr:col>81</xdr:col>
      <xdr:colOff>44450</xdr:colOff>
      <xdr:row>17</xdr:row>
      <xdr:rowOff>93370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848762"/>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93370</xdr:rowOff>
    </xdr:from>
    <xdr:to>
      <xdr:col>77</xdr:col>
      <xdr:colOff>44450</xdr:colOff>
      <xdr:row>17</xdr:row>
      <xdr:rowOff>126187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008020"/>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126187</xdr:rowOff>
    </xdr:from>
    <xdr:to>
      <xdr:col>72</xdr:col>
      <xdr:colOff>203200</xdr:colOff>
      <xdr:row>18</xdr:row>
      <xdr:rowOff>110134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40837"/>
          <a:ext cx="889000" cy="1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110134</xdr:rowOff>
    </xdr:from>
    <xdr:to>
      <xdr:col>68</xdr:col>
      <xdr:colOff>152400</xdr:colOff>
      <xdr:row>18</xdr:row>
      <xdr:rowOff>155499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196234"/>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54762</xdr:rowOff>
    </xdr:from>
    <xdr:to>
      <xdr:col>81</xdr:col>
      <xdr:colOff>95250</xdr:colOff>
      <xdr:row>16</xdr:row>
      <xdr:rowOff>156362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26839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7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42570</xdr:rowOff>
    </xdr:from>
    <xdr:to>
      <xdr:col>77</xdr:col>
      <xdr:colOff>95250</xdr:colOff>
      <xdr:row>17</xdr:row>
      <xdr:rowOff>144170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128947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43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75387</xdr:rowOff>
    </xdr:from>
    <xdr:to>
      <xdr:col>73</xdr:col>
      <xdr:colOff>44450</xdr:colOff>
      <xdr:row>18</xdr:row>
      <xdr:rowOff>5537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161764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59334</xdr:rowOff>
    </xdr:from>
    <xdr:to>
      <xdr:col>68</xdr:col>
      <xdr:colOff>203200</xdr:colOff>
      <xdr:row>18</xdr:row>
      <xdr:rowOff>160934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145711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3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104699</xdr:rowOff>
    </xdr:from>
    <xdr:to>
      <xdr:col>64</xdr:col>
      <xdr:colOff>152400</xdr:colOff>
      <xdr:row>19</xdr:row>
      <xdr:rowOff>34849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19626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7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13,354
13,220
178.49
13,456,431
12,544,806
879,582
6,425,018
9,140,971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類似団体と比較して低い水準にある。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財政状況が年々厳しくなるなか、引き続き計画的な職員採用による職員数の削減を含め、定員管理を徹底していく。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134620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53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59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58420</xdr:rowOff>
    </xdr:from>
    <xdr:to>
      <xdr:col>11</xdr:col>
      <xdr:colOff>9525</xdr:colOff>
      <xdr:row>35</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9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83820</xdr:rowOff>
    </xdr:from>
    <xdr:to>
      <xdr:col>20</xdr:col>
      <xdr:colOff>38100</xdr:colOff>
      <xdr:row>36</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xdr:rowOff>
    </xdr:from>
    <xdr:to>
      <xdr:col>11</xdr:col>
      <xdr:colOff>60325</xdr:colOff>
      <xdr:row>35</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45720</xdr:rowOff>
    </xdr:from>
    <xdr:to>
      <xdr:col>6</xdr:col>
      <xdr:colOff>171450</xdr:colOff>
      <xdr:row>35</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物件費に係る経常収支比率は、合併後の住民サービス低下を招かないよう庁舎の分庁方式の採用や出先機関の維持等があるものの、事務事業の見直し等により、類似団体と比較して下回っている。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今後とも、経常的な経費の削減に努め、抑制を図っていく。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79375</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22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22225</xdr:rowOff>
    </xdr:from>
    <xdr:to>
      <xdr:col>78</xdr:col>
      <xdr:colOff>69850</xdr:colOff>
      <xdr:row>16</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65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16</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320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xdr:rowOff>
    </xdr:from>
    <xdr:to>
      <xdr:col>69</xdr:col>
      <xdr:colOff>92075</xdr:colOff>
      <xdr:row>15</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584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28575</xdr:rowOff>
    </xdr:from>
    <xdr:to>
      <xdr:col>78</xdr:col>
      <xdr:colOff>120650</xdr:colOff>
      <xdr:row>16</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4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142875</xdr:rowOff>
    </xdr:from>
    <xdr:to>
      <xdr:col>74</xdr:col>
      <xdr:colOff>31750</xdr:colOff>
      <xdr:row>16</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扶助費に係る経常収支比率は、類似団体と比較すると低くなっているが、子ども関連経費などの費用は増加している。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児童手当の支給対象者や単独事業の減少等による抑制要因も考えられるが、今後も、少子高齢化の影響により上昇していくことが予想されることから、社会保障制度の変更に対応しながら、効果的で財政負担の少ない施策の実施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137885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54</xdr:row>
      <xdr:rowOff>148772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0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54</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07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国民健康保険や後期高齢者医療、介護保険等の各特別会計への繰出金が主なものである。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独立採算制の原則に沿って各会計の運営を行うことにより、繰出金の抑制を図っていく。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135165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7227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26307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26307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依然として補助費等は、類似団体や全国平均と比較して高い水準にあり、主な要因である一部事務組合等への負担金は年々上昇傾向であるため、類似団体と比較しても大きく上回っている。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また、各種補助金については、若狭町行財政改革プランに基づき、一律の削減を実施し経費削減に努めたが、今後も目的や効果を確認しながら、更なる削減に努める。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6786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14986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678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146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28702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146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149352</xdr:rowOff>
    </xdr:from>
    <xdr:to>
      <xdr:col>65</xdr:col>
      <xdr:colOff>53975</xdr:colOff>
      <xdr:row>39</xdr:row>
      <xdr:rowOff>79502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64279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類似団体内平均値を上回っている。合併以降の大規模事業の推進による地方債償還が本格的に始まってきたことが要因と考えている。依然として高い水準にあるものの、償還ピークを終了したことから、徐々に類似団体内平均値に近づいてき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今後も計画的な建設事業の実施と地方債の発行により、公債費の抑制に努める。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040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78</xdr:row>
      <xdr:rowOff>90424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58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78</xdr:row>
      <xdr:rowOff>85852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99568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公債費以外の経費で、経常収支比率全体に占める割合は、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近年上昇傾向で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推移してきている。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今後は、若狭町行財政改革プランに基づき、「歳入に見合った歳出」を念頭に効率的かつ安定した財政運営に努めていく。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また、今後予想される社会保障関係経費の自然増も視野に入れながら、住民サービスの低下を招かないように経費の削減に努める。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77</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24613"/>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75</xdr:row>
      <xdr:rowOff>165863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788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0058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005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57184</xdr:rowOff>
    </xdr:from>
    <xdr:to>
      <xdr:col>29</xdr:col>
      <xdr:colOff>127000</xdr:colOff>
      <xdr:row>15</xdr:row>
      <xdr:rowOff>130917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76559"/>
          <a:ext cx="647700" cy="7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130917</xdr:rowOff>
    </xdr:from>
    <xdr:to>
      <xdr:col>26</xdr:col>
      <xdr:colOff>50800</xdr:colOff>
      <xdr:row>15</xdr:row>
      <xdr:rowOff>169335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50292"/>
          <a:ext cx="698500" cy="38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169335</xdr:rowOff>
    </xdr:from>
    <xdr:to>
      <xdr:col>22</xdr:col>
      <xdr:colOff>114300</xdr:colOff>
      <xdr:row>16</xdr:row>
      <xdr:rowOff>13220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88710"/>
          <a:ext cx="6985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13220</xdr:rowOff>
    </xdr:from>
    <xdr:to>
      <xdr:col>18</xdr:col>
      <xdr:colOff>177800</xdr:colOff>
      <xdr:row>16</xdr:row>
      <xdr:rowOff>31965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04045"/>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6384</xdr:rowOff>
    </xdr:from>
    <xdr:to>
      <xdr:col>29</xdr:col>
      <xdr:colOff>177800</xdr:colOff>
      <xdr:row>15</xdr:row>
      <xdr:rowOff>107984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2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22911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7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80117</xdr:rowOff>
    </xdr:from>
    <xdr:to>
      <xdr:col>26</xdr:col>
      <xdr:colOff>101600</xdr:colOff>
      <xdr:row>16</xdr:row>
      <xdr:rowOff>10267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9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20444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118535</xdr:rowOff>
    </xdr:from>
    <xdr:to>
      <xdr:col>22</xdr:col>
      <xdr:colOff>165100</xdr:colOff>
      <xdr:row>16</xdr:row>
      <xdr:rowOff>48685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3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58862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133870</xdr:rowOff>
    </xdr:from>
    <xdr:to>
      <xdr:col>19</xdr:col>
      <xdr:colOff>38100</xdr:colOff>
      <xdr:row>16</xdr:row>
      <xdr:rowOff>64020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5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74197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152615</xdr:rowOff>
    </xdr:from>
    <xdr:to>
      <xdr:col>15</xdr:col>
      <xdr:colOff>101600</xdr:colOff>
      <xdr:row>16</xdr:row>
      <xdr:rowOff>82765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7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92942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4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70574</xdr:rowOff>
    </xdr:from>
    <xdr:to>
      <xdr:col>29</xdr:col>
      <xdr:colOff>127000</xdr:colOff>
      <xdr:row>34</xdr:row>
      <xdr:rowOff>127800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38024"/>
          <a:ext cx="647700" cy="57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70574</xdr:rowOff>
    </xdr:from>
    <xdr:to>
      <xdr:col>26</xdr:col>
      <xdr:colOff>50800</xdr:colOff>
      <xdr:row>34</xdr:row>
      <xdr:rowOff>285115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338024"/>
          <a:ext cx="698500" cy="214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282257</xdr:rowOff>
    </xdr:from>
    <xdr:to>
      <xdr:col>22</xdr:col>
      <xdr:colOff>114300</xdr:colOff>
      <xdr:row>34</xdr:row>
      <xdr:rowOff>285115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49707"/>
          <a:ext cx="6985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282257</xdr:rowOff>
    </xdr:from>
    <xdr:to>
      <xdr:col>18</xdr:col>
      <xdr:colOff>177800</xdr:colOff>
      <xdr:row>34</xdr:row>
      <xdr:rowOff>288182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49707"/>
          <a:ext cx="698500" cy="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77000</xdr:rowOff>
    </xdr:from>
    <xdr:to>
      <xdr:col>29</xdr:col>
      <xdr:colOff>177800</xdr:colOff>
      <xdr:row>34</xdr:row>
      <xdr:rowOff>178600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44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264977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19774</xdr:rowOff>
    </xdr:from>
    <xdr:to>
      <xdr:col>26</xdr:col>
      <xdr:colOff>101600</xdr:colOff>
      <xdr:row>34</xdr:row>
      <xdr:rowOff>121374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287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131551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56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234315</xdr:rowOff>
    </xdr:from>
    <xdr:to>
      <xdr:col>22</xdr:col>
      <xdr:colOff>165100</xdr:colOff>
      <xdr:row>34</xdr:row>
      <xdr:rowOff>335915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3192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231458</xdr:rowOff>
    </xdr:from>
    <xdr:to>
      <xdr:col>19</xdr:col>
      <xdr:colOff>38100</xdr:colOff>
      <xdr:row>34</xdr:row>
      <xdr:rowOff>333057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890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237382</xdr:rowOff>
    </xdr:from>
    <xdr:to>
      <xdr:col>15</xdr:col>
      <xdr:colOff>101600</xdr:colOff>
      <xdr:row>34</xdr:row>
      <xdr:rowOff>338982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0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13,354
13,220
178.49
13,456,431
12,544,806
879,582
6,425,018
9,140,971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169039</xdr:rowOff>
    </xdr:from>
    <xdr:to>
      <xdr:col>24</xdr:col>
      <xdr:colOff>63500</xdr:colOff>
      <xdr:row>35</xdr:row>
      <xdr:rowOff>74462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98339"/>
          <a:ext cx="838200" cy="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74462</xdr:rowOff>
    </xdr:from>
    <xdr:to>
      <xdr:col>19</xdr:col>
      <xdr:colOff>177800</xdr:colOff>
      <xdr:row>35</xdr:row>
      <xdr:rowOff>85782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75212"/>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85782</xdr:rowOff>
    </xdr:from>
    <xdr:to>
      <xdr:col>15</xdr:col>
      <xdr:colOff>50800</xdr:colOff>
      <xdr:row>35</xdr:row>
      <xdr:rowOff>91420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8653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91420</xdr:rowOff>
    </xdr:from>
    <xdr:to>
      <xdr:col>10</xdr:col>
      <xdr:colOff>114300</xdr:colOff>
      <xdr:row>35</xdr:row>
      <xdr:rowOff>120626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92170"/>
          <a:ext cx="8890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118239</xdr:rowOff>
    </xdr:from>
    <xdr:to>
      <xdr:col>24</xdr:col>
      <xdr:colOff>114300</xdr:colOff>
      <xdr:row>35</xdr:row>
      <xdr:rowOff>48389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141116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9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23662</xdr:rowOff>
    </xdr:from>
    <xdr:to>
      <xdr:col>20</xdr:col>
      <xdr:colOff>38100</xdr:colOff>
      <xdr:row>35</xdr:row>
      <xdr:rowOff>125262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141789</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34982</xdr:rowOff>
    </xdr:from>
    <xdr:to>
      <xdr:col>15</xdr:col>
      <xdr:colOff>101600</xdr:colOff>
      <xdr:row>35</xdr:row>
      <xdr:rowOff>136582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153109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1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40620</xdr:rowOff>
    </xdr:from>
    <xdr:to>
      <xdr:col>10</xdr:col>
      <xdr:colOff>165100</xdr:colOff>
      <xdr:row>35</xdr:row>
      <xdr:rowOff>142220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158747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1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69826</xdr:rowOff>
    </xdr:from>
    <xdr:to>
      <xdr:col>6</xdr:col>
      <xdr:colOff>38100</xdr:colOff>
      <xdr:row>35</xdr:row>
      <xdr:rowOff>171426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4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18166</xdr:rowOff>
    </xdr:from>
    <xdr:to>
      <xdr:col>24</xdr:col>
      <xdr:colOff>63500</xdr:colOff>
      <xdr:row>57</xdr:row>
      <xdr:rowOff>33509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0816"/>
          <a:ext cx="838200"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33509</xdr:rowOff>
    </xdr:from>
    <xdr:to>
      <xdr:col>19</xdr:col>
      <xdr:colOff>177800</xdr:colOff>
      <xdr:row>57</xdr:row>
      <xdr:rowOff>61744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06159"/>
          <a:ext cx="889000" cy="2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61744</xdr:rowOff>
    </xdr:from>
    <xdr:to>
      <xdr:col>15</xdr:col>
      <xdr:colOff>50800</xdr:colOff>
      <xdr:row>57</xdr:row>
      <xdr:rowOff>84663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4394"/>
          <a:ext cx="889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65333</xdr:rowOff>
    </xdr:from>
    <xdr:to>
      <xdr:col>10</xdr:col>
      <xdr:colOff>114300</xdr:colOff>
      <xdr:row>57</xdr:row>
      <xdr:rowOff>84663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37983"/>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138816</xdr:rowOff>
    </xdr:from>
    <xdr:to>
      <xdr:col>24</xdr:col>
      <xdr:colOff>114300</xdr:colOff>
      <xdr:row>57</xdr:row>
      <xdr:rowOff>68966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161693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154159</xdr:rowOff>
    </xdr:from>
    <xdr:to>
      <xdr:col>20</xdr:col>
      <xdr:colOff>38100</xdr:colOff>
      <xdr:row>57</xdr:row>
      <xdr:rowOff>84309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100836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3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10944</xdr:rowOff>
    </xdr:from>
    <xdr:to>
      <xdr:col>15</xdr:col>
      <xdr:colOff>101600</xdr:colOff>
      <xdr:row>57</xdr:row>
      <xdr:rowOff>112544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129071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5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33863</xdr:rowOff>
    </xdr:from>
    <xdr:to>
      <xdr:col>10</xdr:col>
      <xdr:colOff>165100</xdr:colOff>
      <xdr:row>57</xdr:row>
      <xdr:rowOff>135463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151990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8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14533</xdr:rowOff>
    </xdr:from>
    <xdr:to>
      <xdr:col>6</xdr:col>
      <xdr:colOff>38100</xdr:colOff>
      <xdr:row>57</xdr:row>
      <xdr:rowOff>116133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132660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96541</xdr:rowOff>
    </xdr:from>
    <xdr:to>
      <xdr:col>24</xdr:col>
      <xdr:colOff>63500</xdr:colOff>
      <xdr:row>76</xdr:row>
      <xdr:rowOff>120590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55291"/>
          <a:ext cx="838200" cy="19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120590</xdr:rowOff>
    </xdr:from>
    <xdr:to>
      <xdr:col>19</xdr:col>
      <xdr:colOff>177800</xdr:colOff>
      <xdr:row>76</xdr:row>
      <xdr:rowOff>162103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50790"/>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162103</xdr:rowOff>
    </xdr:from>
    <xdr:to>
      <xdr:col>15</xdr:col>
      <xdr:colOff>50800</xdr:colOff>
      <xdr:row>77</xdr:row>
      <xdr:rowOff>10015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2303"/>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10015</xdr:rowOff>
    </xdr:from>
    <xdr:to>
      <xdr:col>10</xdr:col>
      <xdr:colOff>114300</xdr:colOff>
      <xdr:row>77</xdr:row>
      <xdr:rowOff>27206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1665"/>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45741</xdr:rowOff>
    </xdr:from>
    <xdr:to>
      <xdr:col>24</xdr:col>
      <xdr:colOff>114300</xdr:colOff>
      <xdr:row>75</xdr:row>
      <xdr:rowOff>147340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44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68618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69790</xdr:rowOff>
    </xdr:from>
    <xdr:to>
      <xdr:col>20</xdr:col>
      <xdr:colOff>38100</xdr:colOff>
      <xdr:row>76</xdr:row>
      <xdr:rowOff>171390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16466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87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111303</xdr:rowOff>
    </xdr:from>
    <xdr:to>
      <xdr:col>15</xdr:col>
      <xdr:colOff>101600</xdr:colOff>
      <xdr:row>77</xdr:row>
      <xdr:rowOff>41453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57980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1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130665</xdr:rowOff>
    </xdr:from>
    <xdr:to>
      <xdr:col>10</xdr:col>
      <xdr:colOff>165100</xdr:colOff>
      <xdr:row>77</xdr:row>
      <xdr:rowOff>60815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77342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147856</xdr:rowOff>
    </xdr:from>
    <xdr:to>
      <xdr:col>6</xdr:col>
      <xdr:colOff>38100</xdr:colOff>
      <xdr:row>77</xdr:row>
      <xdr:rowOff>78006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94533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139711</xdr:rowOff>
    </xdr:from>
    <xdr:to>
      <xdr:col>24</xdr:col>
      <xdr:colOff>63500</xdr:colOff>
      <xdr:row>96</xdr:row>
      <xdr:rowOff>61922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27461"/>
          <a:ext cx="838200" cy="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61922</xdr:rowOff>
    </xdr:from>
    <xdr:to>
      <xdr:col>19</xdr:col>
      <xdr:colOff>177800</xdr:colOff>
      <xdr:row>96</xdr:row>
      <xdr:rowOff>157749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21122"/>
          <a:ext cx="889000" cy="9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165444</xdr:rowOff>
    </xdr:from>
    <xdr:to>
      <xdr:col>15</xdr:col>
      <xdr:colOff>50800</xdr:colOff>
      <xdr:row>96</xdr:row>
      <xdr:rowOff>157749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53194"/>
          <a:ext cx="889000" cy="16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165444</xdr:rowOff>
    </xdr:from>
    <xdr:to>
      <xdr:col>10</xdr:col>
      <xdr:colOff>114300</xdr:colOff>
      <xdr:row>97</xdr:row>
      <xdr:rowOff>92249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53194"/>
          <a:ext cx="889000" cy="2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88911</xdr:rowOff>
    </xdr:from>
    <xdr:to>
      <xdr:col>24</xdr:col>
      <xdr:colOff>114300</xdr:colOff>
      <xdr:row>96</xdr:row>
      <xdr:rowOff>19061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67338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11122</xdr:rowOff>
    </xdr:from>
    <xdr:to>
      <xdr:col>20</xdr:col>
      <xdr:colOff>38100</xdr:colOff>
      <xdr:row>96</xdr:row>
      <xdr:rowOff>112722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103849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106949</xdr:rowOff>
    </xdr:from>
    <xdr:to>
      <xdr:col>15</xdr:col>
      <xdr:colOff>101600</xdr:colOff>
      <xdr:row>97</xdr:row>
      <xdr:rowOff>37099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28226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5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114644</xdr:rowOff>
    </xdr:from>
    <xdr:to>
      <xdr:col>10</xdr:col>
      <xdr:colOff>165100</xdr:colOff>
      <xdr:row>96</xdr:row>
      <xdr:rowOff>44794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35921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41449</xdr:rowOff>
    </xdr:from>
    <xdr:to>
      <xdr:col>6</xdr:col>
      <xdr:colOff>38100</xdr:colOff>
      <xdr:row>97</xdr:row>
      <xdr:rowOff>143049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134176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6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102912</xdr:rowOff>
    </xdr:from>
    <xdr:to>
      <xdr:col>55</xdr:col>
      <xdr:colOff>0</xdr:colOff>
      <xdr:row>35</xdr:row>
      <xdr:rowOff>125961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03662"/>
          <a:ext cx="8382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125961</xdr:rowOff>
    </xdr:from>
    <xdr:to>
      <xdr:col>50</xdr:col>
      <xdr:colOff>114300</xdr:colOff>
      <xdr:row>36</xdr:row>
      <xdr:rowOff>84121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26711"/>
          <a:ext cx="889000" cy="12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84121</xdr:rowOff>
    </xdr:from>
    <xdr:to>
      <xdr:col>45</xdr:col>
      <xdr:colOff>177800</xdr:colOff>
      <xdr:row>36</xdr:row>
      <xdr:rowOff>89542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56321"/>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149131</xdr:rowOff>
    </xdr:from>
    <xdr:to>
      <xdr:col>41</xdr:col>
      <xdr:colOff>50800</xdr:colOff>
      <xdr:row>36</xdr:row>
      <xdr:rowOff>89542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78431"/>
          <a:ext cx="889000" cy="28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52112</xdr:rowOff>
    </xdr:from>
    <xdr:to>
      <xdr:col>55</xdr:col>
      <xdr:colOff>50800</xdr:colOff>
      <xdr:row>35</xdr:row>
      <xdr:rowOff>153712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74989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0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75161</xdr:rowOff>
    </xdr:from>
    <xdr:to>
      <xdr:col>50</xdr:col>
      <xdr:colOff>165100</xdr:colOff>
      <xdr:row>36</xdr:row>
      <xdr:rowOff>5311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21838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8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33321</xdr:rowOff>
    </xdr:from>
    <xdr:to>
      <xdr:col>46</xdr:col>
      <xdr:colOff>38100</xdr:colOff>
      <xdr:row>36</xdr:row>
      <xdr:rowOff>134921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151448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8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38742</xdr:rowOff>
    </xdr:from>
    <xdr:to>
      <xdr:col>41</xdr:col>
      <xdr:colOff>101600</xdr:colOff>
      <xdr:row>36</xdr:row>
      <xdr:rowOff>140342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1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156869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8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98331</xdr:rowOff>
    </xdr:from>
    <xdr:to>
      <xdr:col>36</xdr:col>
      <xdr:colOff>165100</xdr:colOff>
      <xdr:row>35</xdr:row>
      <xdr:rowOff>28481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45008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130803</xdr:rowOff>
    </xdr:from>
    <xdr:to>
      <xdr:col>55</xdr:col>
      <xdr:colOff>0</xdr:colOff>
      <xdr:row>57</xdr:row>
      <xdr:rowOff>47451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32003"/>
          <a:ext cx="838200" cy="8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130803</xdr:rowOff>
    </xdr:from>
    <xdr:to>
      <xdr:col>50</xdr:col>
      <xdr:colOff>114300</xdr:colOff>
      <xdr:row>57</xdr:row>
      <xdr:rowOff>99823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2003"/>
          <a:ext cx="889000" cy="14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16462</xdr:rowOff>
    </xdr:from>
    <xdr:to>
      <xdr:col>45</xdr:col>
      <xdr:colOff>177800</xdr:colOff>
      <xdr:row>57</xdr:row>
      <xdr:rowOff>99823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89112"/>
          <a:ext cx="889000" cy="8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16462</xdr:rowOff>
    </xdr:from>
    <xdr:to>
      <xdr:col>41</xdr:col>
      <xdr:colOff>50800</xdr:colOff>
      <xdr:row>57</xdr:row>
      <xdr:rowOff>80014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89112"/>
          <a:ext cx="889000" cy="6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168101</xdr:rowOff>
    </xdr:from>
    <xdr:to>
      <xdr:col>55</xdr:col>
      <xdr:colOff>50800</xdr:colOff>
      <xdr:row>57</xdr:row>
      <xdr:rowOff>98251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19528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80003</xdr:rowOff>
    </xdr:from>
    <xdr:to>
      <xdr:col>50</xdr:col>
      <xdr:colOff>165100</xdr:colOff>
      <xdr:row>57</xdr:row>
      <xdr:rowOff>10153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26680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5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49023</xdr:rowOff>
    </xdr:from>
    <xdr:to>
      <xdr:col>46</xdr:col>
      <xdr:colOff>38100</xdr:colOff>
      <xdr:row>57</xdr:row>
      <xdr:rowOff>150623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167150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137112</xdr:rowOff>
    </xdr:from>
    <xdr:to>
      <xdr:col>41</xdr:col>
      <xdr:colOff>101600</xdr:colOff>
      <xdr:row>57</xdr:row>
      <xdr:rowOff>67262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83789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29214</xdr:rowOff>
    </xdr:from>
    <xdr:to>
      <xdr:col>36</xdr:col>
      <xdr:colOff>165100</xdr:colOff>
      <xdr:row>57</xdr:row>
      <xdr:rowOff>130814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121941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9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89408</xdr:rowOff>
    </xdr:from>
    <xdr:to>
      <xdr:col>55</xdr:col>
      <xdr:colOff>0</xdr:colOff>
      <xdr:row>76</xdr:row>
      <xdr:rowOff>109176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119608"/>
          <a:ext cx="8382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109176</xdr:rowOff>
    </xdr:from>
    <xdr:to>
      <xdr:col>50</xdr:col>
      <xdr:colOff>114300</xdr:colOff>
      <xdr:row>77</xdr:row>
      <xdr:rowOff>23154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139376"/>
          <a:ext cx="889000" cy="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47191</xdr:rowOff>
    </xdr:from>
    <xdr:to>
      <xdr:col>45</xdr:col>
      <xdr:colOff>177800</xdr:colOff>
      <xdr:row>77</xdr:row>
      <xdr:rowOff>23154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05941"/>
          <a:ext cx="889000" cy="3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47191</xdr:rowOff>
    </xdr:from>
    <xdr:to>
      <xdr:col>41</xdr:col>
      <xdr:colOff>50800</xdr:colOff>
      <xdr:row>76</xdr:row>
      <xdr:rowOff>28744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905941"/>
          <a:ext cx="889000" cy="1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38608</xdr:rowOff>
    </xdr:from>
    <xdr:to>
      <xdr:col>55</xdr:col>
      <xdr:colOff>50800</xdr:colOff>
      <xdr:row>76</xdr:row>
      <xdr:rowOff>140208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61485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58376</xdr:rowOff>
    </xdr:from>
    <xdr:to>
      <xdr:col>50</xdr:col>
      <xdr:colOff>165100</xdr:colOff>
      <xdr:row>76</xdr:row>
      <xdr:rowOff>159976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5053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6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143804</xdr:rowOff>
    </xdr:from>
    <xdr:to>
      <xdr:col>46</xdr:col>
      <xdr:colOff>38100</xdr:colOff>
      <xdr:row>77</xdr:row>
      <xdr:rowOff>73954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90481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4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167841</xdr:rowOff>
    </xdr:from>
    <xdr:to>
      <xdr:col>41</xdr:col>
      <xdr:colOff>101600</xdr:colOff>
      <xdr:row>75</xdr:row>
      <xdr:rowOff>97991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114518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3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149394</xdr:rowOff>
    </xdr:from>
    <xdr:to>
      <xdr:col>36</xdr:col>
      <xdr:colOff>165100</xdr:colOff>
      <xdr:row>76</xdr:row>
      <xdr:rowOff>79544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96070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145982</xdr:rowOff>
    </xdr:from>
    <xdr:to>
      <xdr:col>55</xdr:col>
      <xdr:colOff>0</xdr:colOff>
      <xdr:row>98</xdr:row>
      <xdr:rowOff>6007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76632"/>
          <a:ext cx="838200" cy="3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145982</xdr:rowOff>
    </xdr:from>
    <xdr:to>
      <xdr:col>50</xdr:col>
      <xdr:colOff>114300</xdr:colOff>
      <xdr:row>98</xdr:row>
      <xdr:rowOff>45915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76632"/>
          <a:ext cx="889000" cy="7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45915</xdr:rowOff>
    </xdr:from>
    <xdr:to>
      <xdr:col>45</xdr:col>
      <xdr:colOff>177800</xdr:colOff>
      <xdr:row>98</xdr:row>
      <xdr:rowOff>85252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48015"/>
          <a:ext cx="889000" cy="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55966</xdr:rowOff>
    </xdr:from>
    <xdr:to>
      <xdr:col>41</xdr:col>
      <xdr:colOff>50800</xdr:colOff>
      <xdr:row>98</xdr:row>
      <xdr:rowOff>85252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8066"/>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126657</xdr:rowOff>
    </xdr:from>
    <xdr:to>
      <xdr:col>55</xdr:col>
      <xdr:colOff>50800</xdr:colOff>
      <xdr:row>98</xdr:row>
      <xdr:rowOff>56807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95182</xdr:rowOff>
    </xdr:from>
    <xdr:to>
      <xdr:col>50</xdr:col>
      <xdr:colOff>165100</xdr:colOff>
      <xdr:row>98</xdr:row>
      <xdr:rowOff>25332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41859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166565</xdr:rowOff>
    </xdr:from>
    <xdr:to>
      <xdr:col>46</xdr:col>
      <xdr:colOff>38100</xdr:colOff>
      <xdr:row>98</xdr:row>
      <xdr:rowOff>96715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9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87842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8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34452</xdr:rowOff>
    </xdr:from>
    <xdr:to>
      <xdr:col>41</xdr:col>
      <xdr:colOff>101600</xdr:colOff>
      <xdr:row>98</xdr:row>
      <xdr:rowOff>136052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127179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5166</xdr:rowOff>
    </xdr:from>
    <xdr:to>
      <xdr:col>36</xdr:col>
      <xdr:colOff>165100</xdr:colOff>
      <xdr:row>98</xdr:row>
      <xdr:rowOff>106766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97893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56888</xdr:rowOff>
    </xdr:from>
    <xdr:to>
      <xdr:col>85</xdr:col>
      <xdr:colOff>127000</xdr:colOff>
      <xdr:row>76</xdr:row>
      <xdr:rowOff>64798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8708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56888</xdr:rowOff>
    </xdr:from>
    <xdr:to>
      <xdr:col>81</xdr:col>
      <xdr:colOff>50800</xdr:colOff>
      <xdr:row>76</xdr:row>
      <xdr:rowOff>62795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87088"/>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60494</xdr:rowOff>
    </xdr:from>
    <xdr:to>
      <xdr:col>76</xdr:col>
      <xdr:colOff>114300</xdr:colOff>
      <xdr:row>76</xdr:row>
      <xdr:rowOff>62795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090694"/>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60494</xdr:rowOff>
    </xdr:from>
    <xdr:to>
      <xdr:col>71</xdr:col>
      <xdr:colOff>177800</xdr:colOff>
      <xdr:row>76</xdr:row>
      <xdr:rowOff>76130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9069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13998</xdr:rowOff>
    </xdr:from>
    <xdr:to>
      <xdr:col>85</xdr:col>
      <xdr:colOff>177800</xdr:colOff>
      <xdr:row>76</xdr:row>
      <xdr:rowOff>115598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36874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9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6088</xdr:rowOff>
    </xdr:from>
    <xdr:to>
      <xdr:col>81</xdr:col>
      <xdr:colOff>101600</xdr:colOff>
      <xdr:row>76</xdr:row>
      <xdr:rowOff>107688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124214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11995</xdr:rowOff>
    </xdr:from>
    <xdr:to>
      <xdr:col>76</xdr:col>
      <xdr:colOff>165100</xdr:colOff>
      <xdr:row>76</xdr:row>
      <xdr:rowOff>113595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130122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9694</xdr:rowOff>
    </xdr:from>
    <xdr:to>
      <xdr:col>72</xdr:col>
      <xdr:colOff>38100</xdr:colOff>
      <xdr:row>76</xdr:row>
      <xdr:rowOff>111294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127822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25330</xdr:rowOff>
    </xdr:from>
    <xdr:to>
      <xdr:col>67</xdr:col>
      <xdr:colOff>101600</xdr:colOff>
      <xdr:row>76</xdr:row>
      <xdr:rowOff>126930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143458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3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53682</xdr:rowOff>
    </xdr:from>
    <xdr:to>
      <xdr:col>85</xdr:col>
      <xdr:colOff>127000</xdr:colOff>
      <xdr:row>97</xdr:row>
      <xdr:rowOff>107528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84332"/>
          <a:ext cx="838200" cy="5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107528</xdr:rowOff>
    </xdr:from>
    <xdr:to>
      <xdr:col>81</xdr:col>
      <xdr:colOff>50800</xdr:colOff>
      <xdr:row>97</xdr:row>
      <xdr:rowOff>141872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38178"/>
          <a:ext cx="8890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84524</xdr:rowOff>
    </xdr:from>
    <xdr:to>
      <xdr:col>76</xdr:col>
      <xdr:colOff>114300</xdr:colOff>
      <xdr:row>97</xdr:row>
      <xdr:rowOff>141872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15174"/>
          <a:ext cx="889000" cy="5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84524</xdr:rowOff>
    </xdr:from>
    <xdr:to>
      <xdr:col>71</xdr:col>
      <xdr:colOff>177800</xdr:colOff>
      <xdr:row>97</xdr:row>
      <xdr:rowOff>153177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15174"/>
          <a:ext cx="889000" cy="6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2882</xdr:rowOff>
    </xdr:from>
    <xdr:to>
      <xdr:col>85</xdr:col>
      <xdr:colOff>177800</xdr:colOff>
      <xdr:row>97</xdr:row>
      <xdr:rowOff>104482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25759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56728</xdr:rowOff>
    </xdr:from>
    <xdr:to>
      <xdr:col>81</xdr:col>
      <xdr:colOff>101600</xdr:colOff>
      <xdr:row>97</xdr:row>
      <xdr:rowOff>158328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3405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6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91072</xdr:rowOff>
    </xdr:from>
    <xdr:to>
      <xdr:col>76</xdr:col>
      <xdr:colOff>165100</xdr:colOff>
      <xdr:row>98</xdr:row>
      <xdr:rowOff>21222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37749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33724</xdr:rowOff>
    </xdr:from>
    <xdr:to>
      <xdr:col>72</xdr:col>
      <xdr:colOff>38100</xdr:colOff>
      <xdr:row>97</xdr:row>
      <xdr:rowOff>135324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6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151851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3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102377</xdr:rowOff>
    </xdr:from>
    <xdr:to>
      <xdr:col>67</xdr:col>
      <xdr:colOff>101600</xdr:colOff>
      <xdr:row>98</xdr:row>
      <xdr:rowOff>32527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49054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84333</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99433"/>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84333</xdr:rowOff>
    </xdr:from>
    <xdr:to>
      <xdr:col>107</xdr:col>
      <xdr:colOff>50800</xdr:colOff>
      <xdr:row>38</xdr:row>
      <xdr:rowOff>123515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99433"/>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123515</xdr:rowOff>
    </xdr:from>
    <xdr:to>
      <xdr:col>102</xdr:col>
      <xdr:colOff>114300</xdr:colOff>
      <xdr:row>38</xdr:row>
      <xdr:rowOff>131745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3861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33533</xdr:rowOff>
    </xdr:from>
    <xdr:to>
      <xdr:col>107</xdr:col>
      <xdr:colOff>101600</xdr:colOff>
      <xdr:row>38</xdr:row>
      <xdr:rowOff>135133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126260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72715</xdr:rowOff>
    </xdr:from>
    <xdr:to>
      <xdr:col>102</xdr:col>
      <xdr:colOff>165100</xdr:colOff>
      <xdr:row>39</xdr:row>
      <xdr:rowOff>2865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165442</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8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80945</xdr:rowOff>
    </xdr:from>
    <xdr:to>
      <xdr:col>98</xdr:col>
      <xdr:colOff>38100</xdr:colOff>
      <xdr:row>39</xdr:row>
      <xdr:rowOff>11095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2222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8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15913</xdr:rowOff>
    </xdr:from>
    <xdr:to>
      <xdr:col>116</xdr:col>
      <xdr:colOff>63500</xdr:colOff>
      <xdr:row>59</xdr:row>
      <xdr:rowOff>16484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3146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16484</xdr:rowOff>
    </xdr:from>
    <xdr:to>
      <xdr:col>111</xdr:col>
      <xdr:colOff>177800</xdr:colOff>
      <xdr:row>59</xdr:row>
      <xdr:rowOff>16980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32034"/>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6959</xdr:rowOff>
    </xdr:from>
    <xdr:to>
      <xdr:col>107</xdr:col>
      <xdr:colOff>50800</xdr:colOff>
      <xdr:row>59</xdr:row>
      <xdr:rowOff>16980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22509"/>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6959</xdr:rowOff>
    </xdr:from>
    <xdr:to>
      <xdr:col>102</xdr:col>
      <xdr:colOff>114300</xdr:colOff>
      <xdr:row>59</xdr:row>
      <xdr:rowOff>7760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22509"/>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136563</xdr:rowOff>
    </xdr:from>
    <xdr:to>
      <xdr:col>116</xdr:col>
      <xdr:colOff>114300</xdr:colOff>
      <xdr:row>59</xdr:row>
      <xdr:rowOff>66713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137134</xdr:rowOff>
    </xdr:from>
    <xdr:to>
      <xdr:col>112</xdr:col>
      <xdr:colOff>38100</xdr:colOff>
      <xdr:row>59</xdr:row>
      <xdr:rowOff>67284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58411</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7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137630</xdr:rowOff>
    </xdr:from>
    <xdr:to>
      <xdr:col>107</xdr:col>
      <xdr:colOff>101600</xdr:colOff>
      <xdr:row>59</xdr:row>
      <xdr:rowOff>67780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58907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127609</xdr:rowOff>
    </xdr:from>
    <xdr:to>
      <xdr:col>102</xdr:col>
      <xdr:colOff>165100</xdr:colOff>
      <xdr:row>59</xdr:row>
      <xdr:rowOff>57759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48886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6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128410</xdr:rowOff>
    </xdr:from>
    <xdr:to>
      <xdr:col>98</xdr:col>
      <xdr:colOff>38100</xdr:colOff>
      <xdr:row>59</xdr:row>
      <xdr:rowOff>58560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49687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6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170283</xdr:rowOff>
    </xdr:from>
    <xdr:to>
      <xdr:col>116</xdr:col>
      <xdr:colOff>62864</xdr:colOff>
      <xdr:row>79</xdr:row>
      <xdr:rowOff>38708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43233"/>
          <a:ext cx="1269" cy="124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42535</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38708</xdr:rowOff>
    </xdr:from>
    <xdr:to>
      <xdr:col>116</xdr:col>
      <xdr:colOff>152400</xdr:colOff>
      <xdr:row>79</xdr:row>
      <xdr:rowOff>38708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8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116960</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1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170283</xdr:rowOff>
    </xdr:from>
    <xdr:to>
      <xdr:col>116</xdr:col>
      <xdr:colOff>152400</xdr:colOff>
      <xdr:row>71</xdr:row>
      <xdr:rowOff>170283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4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161874</xdr:rowOff>
    </xdr:from>
    <xdr:to>
      <xdr:col>116</xdr:col>
      <xdr:colOff>63500</xdr:colOff>
      <xdr:row>75</xdr:row>
      <xdr:rowOff>23750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49174"/>
          <a:ext cx="8382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61958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57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39081</xdr:rowOff>
    </xdr:from>
    <xdr:to>
      <xdr:col>116</xdr:col>
      <xdr:colOff>114300</xdr:colOff>
      <xdr:row>74</xdr:row>
      <xdr:rowOff>140681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30103</xdr:rowOff>
    </xdr:from>
    <xdr:to>
      <xdr:col>111</xdr:col>
      <xdr:colOff>177800</xdr:colOff>
      <xdr:row>75</xdr:row>
      <xdr:rowOff>23750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203053"/>
          <a:ext cx="889000" cy="67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114226</xdr:rowOff>
    </xdr:from>
    <xdr:to>
      <xdr:col>112</xdr:col>
      <xdr:colOff>38100</xdr:colOff>
      <xdr:row>74</xdr:row>
      <xdr:rowOff>44376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6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60903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4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158053</xdr:rowOff>
    </xdr:from>
    <xdr:to>
      <xdr:col>107</xdr:col>
      <xdr:colOff>50800</xdr:colOff>
      <xdr:row>71</xdr:row>
      <xdr:rowOff>30103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159553"/>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80001</xdr:rowOff>
    </xdr:from>
    <xdr:to>
      <xdr:col>107</xdr:col>
      <xdr:colOff>101600</xdr:colOff>
      <xdr:row>74</xdr:row>
      <xdr:rowOff>10151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59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6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158053</xdr:rowOff>
    </xdr:from>
    <xdr:to>
      <xdr:col>102</xdr:col>
      <xdr:colOff>114300</xdr:colOff>
      <xdr:row>71</xdr:row>
      <xdr:rowOff>22738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159553"/>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90533</xdr:rowOff>
    </xdr:from>
    <xdr:to>
      <xdr:col>102</xdr:col>
      <xdr:colOff>165100</xdr:colOff>
      <xdr:row>74</xdr:row>
      <xdr:rowOff>20683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60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11810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69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86826</xdr:rowOff>
    </xdr:from>
    <xdr:to>
      <xdr:col>98</xdr:col>
      <xdr:colOff>38100</xdr:colOff>
      <xdr:row>74</xdr:row>
      <xdr:rowOff>16976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6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8103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111074</xdr:rowOff>
    </xdr:from>
    <xdr:to>
      <xdr:col>116</xdr:col>
      <xdr:colOff>114300</xdr:colOff>
      <xdr:row>75</xdr:row>
      <xdr:rowOff>41224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89501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144400</xdr:rowOff>
    </xdr:from>
    <xdr:to>
      <xdr:col>112</xdr:col>
      <xdr:colOff>38100</xdr:colOff>
      <xdr:row>75</xdr:row>
      <xdr:rowOff>74550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3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65677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2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150753</xdr:rowOff>
    </xdr:from>
    <xdr:to>
      <xdr:col>107</xdr:col>
      <xdr:colOff>101600</xdr:colOff>
      <xdr:row>71</xdr:row>
      <xdr:rowOff>80903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97430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19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107253</xdr:rowOff>
    </xdr:from>
    <xdr:to>
      <xdr:col>102</xdr:col>
      <xdr:colOff>165100</xdr:colOff>
      <xdr:row>71</xdr:row>
      <xdr:rowOff>37403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10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53930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188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143388</xdr:rowOff>
    </xdr:from>
    <xdr:to>
      <xdr:col>98</xdr:col>
      <xdr:colOff>38100</xdr:colOff>
      <xdr:row>71</xdr:row>
      <xdr:rowOff>73538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1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90065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19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５８３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現在においても類似団体と比較して高い水準にある。社会教育施設や保育所・学校数が多く、抜本的な職員削減が行えていない状況であり、公共施設総合管理計画、個別施設計画に基づいた施設の統廃合、それに伴う人件費の削減を目指し検討を行っ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また、補助費等については、住民一人当たり２０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円となっており、類似団体のなかでもかなり高くなっている。要因として、関係する一部事務組合が多いためであり、この負担金を軽減していくことが当町にとって大きな課題となっている。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維持補修費については、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３８８</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円と近年急上昇しており、経年劣化の進んだ公共施設が増加していることが要因となっている。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公債費についても、９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３８３</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円と高い水準となっており、計画的な建設事業の実施による地方債の発行抑制を進めていく。</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福井県若狭町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13,354
13,220
178.49
13,456,431
12,544,806
879,582
6,425,018
9,140,971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114935</xdr:rowOff>
    </xdr:from>
    <xdr:to>
      <xdr:col>24</xdr:col>
      <xdr:colOff>63500</xdr:colOff>
      <xdr:row>36</xdr:row>
      <xdr:rowOff>141796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7135"/>
          <a:ext cx="8382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141796</xdr:rowOff>
    </xdr:from>
    <xdr:to>
      <xdr:col>19</xdr:col>
      <xdr:colOff>177800</xdr:colOff>
      <xdr:row>36</xdr:row>
      <xdr:rowOff>158941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399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158941</xdr:rowOff>
    </xdr:from>
    <xdr:to>
      <xdr:col>15</xdr:col>
      <xdr:colOff>50800</xdr:colOff>
      <xdr:row>36</xdr:row>
      <xdr:rowOff>170752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114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170752</xdr:rowOff>
    </xdr:from>
    <xdr:to>
      <xdr:col>10</xdr:col>
      <xdr:colOff>114300</xdr:colOff>
      <xdr:row>37</xdr:row>
      <xdr:rowOff>33210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2952"/>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64135</xdr:rowOff>
    </xdr:from>
    <xdr:to>
      <xdr:col>24</xdr:col>
      <xdr:colOff>114300</xdr:colOff>
      <xdr:row>36</xdr:row>
      <xdr:rowOff>165735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42562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90996</xdr:rowOff>
    </xdr:from>
    <xdr:to>
      <xdr:col>20</xdr:col>
      <xdr:colOff>38100</xdr:colOff>
      <xdr:row>37</xdr:row>
      <xdr:rowOff>21146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108141</xdr:rowOff>
    </xdr:from>
    <xdr:to>
      <xdr:col>15</xdr:col>
      <xdr:colOff>101600</xdr:colOff>
      <xdr:row>37</xdr:row>
      <xdr:rowOff>38291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29418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119952</xdr:rowOff>
    </xdr:from>
    <xdr:to>
      <xdr:col>10</xdr:col>
      <xdr:colOff>165100</xdr:colOff>
      <xdr:row>37</xdr:row>
      <xdr:rowOff>50102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41229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153860</xdr:rowOff>
    </xdr:from>
    <xdr:to>
      <xdr:col>6</xdr:col>
      <xdr:colOff>38100</xdr:colOff>
      <xdr:row>37</xdr:row>
      <xdr:rowOff>84010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75137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88850</xdr:rowOff>
    </xdr:from>
    <xdr:to>
      <xdr:col>24</xdr:col>
      <xdr:colOff>63500</xdr:colOff>
      <xdr:row>56</xdr:row>
      <xdr:rowOff>122456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0050"/>
          <a:ext cx="8382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122456</xdr:rowOff>
    </xdr:from>
    <xdr:to>
      <xdr:col>19</xdr:col>
      <xdr:colOff>177800</xdr:colOff>
      <xdr:row>57</xdr:row>
      <xdr:rowOff>7891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3656"/>
          <a:ext cx="889000" cy="5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97738</xdr:rowOff>
    </xdr:from>
    <xdr:to>
      <xdr:col>15</xdr:col>
      <xdr:colOff>50800</xdr:colOff>
      <xdr:row>57</xdr:row>
      <xdr:rowOff>7891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8938"/>
          <a:ext cx="889000" cy="8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30287</xdr:rowOff>
    </xdr:from>
    <xdr:to>
      <xdr:col>10</xdr:col>
      <xdr:colOff>114300</xdr:colOff>
      <xdr:row>56</xdr:row>
      <xdr:rowOff>97738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1487"/>
          <a:ext cx="889000" cy="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38050</xdr:rowOff>
    </xdr:from>
    <xdr:to>
      <xdr:col>24</xdr:col>
      <xdr:colOff>114300</xdr:colOff>
      <xdr:row>56</xdr:row>
      <xdr:rowOff>139650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60927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71656</xdr:rowOff>
    </xdr:from>
    <xdr:to>
      <xdr:col>20</xdr:col>
      <xdr:colOff>38100</xdr:colOff>
      <xdr:row>57</xdr:row>
      <xdr:rowOff>1806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18333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128541</xdr:rowOff>
    </xdr:from>
    <xdr:to>
      <xdr:col>15</xdr:col>
      <xdr:colOff>101600</xdr:colOff>
      <xdr:row>57</xdr:row>
      <xdr:rowOff>58691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75218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46938</xdr:rowOff>
    </xdr:from>
    <xdr:to>
      <xdr:col>10</xdr:col>
      <xdr:colOff>165100</xdr:colOff>
      <xdr:row>56</xdr:row>
      <xdr:rowOff>148538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165065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2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150937</xdr:rowOff>
    </xdr:from>
    <xdr:to>
      <xdr:col>6</xdr:col>
      <xdr:colOff>38100</xdr:colOff>
      <xdr:row>56</xdr:row>
      <xdr:rowOff>81087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97614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108694</xdr:rowOff>
    </xdr:from>
    <xdr:to>
      <xdr:col>24</xdr:col>
      <xdr:colOff>63500</xdr:colOff>
      <xdr:row>77</xdr:row>
      <xdr:rowOff>118486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8894"/>
          <a:ext cx="838200" cy="18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118486</xdr:rowOff>
    </xdr:from>
    <xdr:to>
      <xdr:col>19</xdr:col>
      <xdr:colOff>177800</xdr:colOff>
      <xdr:row>78</xdr:row>
      <xdr:rowOff>29149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0136"/>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146138</xdr:rowOff>
    </xdr:from>
    <xdr:to>
      <xdr:col>15</xdr:col>
      <xdr:colOff>50800</xdr:colOff>
      <xdr:row>78</xdr:row>
      <xdr:rowOff>29149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7788"/>
          <a:ext cx="889000" cy="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146138</xdr:rowOff>
    </xdr:from>
    <xdr:to>
      <xdr:col>10</xdr:col>
      <xdr:colOff>114300</xdr:colOff>
      <xdr:row>78</xdr:row>
      <xdr:rowOff>145675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7788"/>
          <a:ext cx="889000" cy="17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57894</xdr:rowOff>
    </xdr:from>
    <xdr:to>
      <xdr:col>24</xdr:col>
      <xdr:colOff>114300</xdr:colOff>
      <xdr:row>76</xdr:row>
      <xdr:rowOff>159494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80771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67686</xdr:rowOff>
    </xdr:from>
    <xdr:to>
      <xdr:col>20</xdr:col>
      <xdr:colOff>38100</xdr:colOff>
      <xdr:row>77</xdr:row>
      <xdr:rowOff>169286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160413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149799</xdr:rowOff>
    </xdr:from>
    <xdr:to>
      <xdr:col>15</xdr:col>
      <xdr:colOff>101600</xdr:colOff>
      <xdr:row>78</xdr:row>
      <xdr:rowOff>79949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71076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95338</xdr:rowOff>
    </xdr:from>
    <xdr:to>
      <xdr:col>10</xdr:col>
      <xdr:colOff>165100</xdr:colOff>
      <xdr:row>78</xdr:row>
      <xdr:rowOff>25488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94875</xdr:rowOff>
    </xdr:from>
    <xdr:to>
      <xdr:col>6</xdr:col>
      <xdr:colOff>38100</xdr:colOff>
      <xdr:row>79</xdr:row>
      <xdr:rowOff>25025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16152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34520</xdr:rowOff>
    </xdr:from>
    <xdr:to>
      <xdr:col>24</xdr:col>
      <xdr:colOff>63500</xdr:colOff>
      <xdr:row>96</xdr:row>
      <xdr:rowOff>37895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93720"/>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18903</xdr:rowOff>
    </xdr:from>
    <xdr:to>
      <xdr:col>19</xdr:col>
      <xdr:colOff>177800</xdr:colOff>
      <xdr:row>96</xdr:row>
      <xdr:rowOff>37895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78103"/>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18903</xdr:rowOff>
    </xdr:from>
    <xdr:to>
      <xdr:col>15</xdr:col>
      <xdr:colOff>50800</xdr:colOff>
      <xdr:row>96</xdr:row>
      <xdr:rowOff>43185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78103"/>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43185</xdr:rowOff>
    </xdr:from>
    <xdr:to>
      <xdr:col>10</xdr:col>
      <xdr:colOff>114300</xdr:colOff>
      <xdr:row>96</xdr:row>
      <xdr:rowOff>80964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502385"/>
          <a:ext cx="889000" cy="3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155170</xdr:rowOff>
    </xdr:from>
    <xdr:to>
      <xdr:col>24</xdr:col>
      <xdr:colOff>114300</xdr:colOff>
      <xdr:row>96</xdr:row>
      <xdr:rowOff>85320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6597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9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158545</xdr:rowOff>
    </xdr:from>
    <xdr:to>
      <xdr:col>20</xdr:col>
      <xdr:colOff>38100</xdr:colOff>
      <xdr:row>96</xdr:row>
      <xdr:rowOff>88695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105222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2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139553</xdr:rowOff>
    </xdr:from>
    <xdr:to>
      <xdr:col>15</xdr:col>
      <xdr:colOff>101600</xdr:colOff>
      <xdr:row>96</xdr:row>
      <xdr:rowOff>69703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86230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2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163835</xdr:rowOff>
    </xdr:from>
    <xdr:to>
      <xdr:col>10</xdr:col>
      <xdr:colOff>165100</xdr:colOff>
      <xdr:row>96</xdr:row>
      <xdr:rowOff>93985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110512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30164</xdr:rowOff>
    </xdr:from>
    <xdr:to>
      <xdr:col>6</xdr:col>
      <xdr:colOff>38100</xdr:colOff>
      <xdr:row>96</xdr:row>
      <xdr:rowOff>131764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148291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127943</xdr:rowOff>
    </xdr:from>
    <xdr:to>
      <xdr:col>55</xdr:col>
      <xdr:colOff>0</xdr:colOff>
      <xdr:row>36</xdr:row>
      <xdr:rowOff>137740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001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137740</xdr:rowOff>
    </xdr:from>
    <xdr:to>
      <xdr:col>50</xdr:col>
      <xdr:colOff>114300</xdr:colOff>
      <xdr:row>36</xdr:row>
      <xdr:rowOff>146231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09940"/>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94633</xdr:rowOff>
    </xdr:from>
    <xdr:to>
      <xdr:col>45</xdr:col>
      <xdr:colOff>177800</xdr:colOff>
      <xdr:row>36</xdr:row>
      <xdr:rowOff>146231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66833"/>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94633</xdr:rowOff>
    </xdr:from>
    <xdr:to>
      <xdr:col>41</xdr:col>
      <xdr:colOff>50800</xdr:colOff>
      <xdr:row>36</xdr:row>
      <xdr:rowOff>105410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66833"/>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77143</xdr:rowOff>
    </xdr:from>
    <xdr:to>
      <xdr:col>55</xdr:col>
      <xdr:colOff>50800</xdr:colOff>
      <xdr:row>37</xdr:row>
      <xdr:rowOff>7293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100020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0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86940</xdr:rowOff>
    </xdr:from>
    <xdr:to>
      <xdr:col>50</xdr:col>
      <xdr:colOff>165100</xdr:colOff>
      <xdr:row>37</xdr:row>
      <xdr:rowOff>17090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33617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3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95431</xdr:rowOff>
    </xdr:from>
    <xdr:to>
      <xdr:col>46</xdr:col>
      <xdr:colOff>38100</xdr:colOff>
      <xdr:row>37</xdr:row>
      <xdr:rowOff>25581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42108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43833</xdr:rowOff>
    </xdr:from>
    <xdr:to>
      <xdr:col>41</xdr:col>
      <xdr:colOff>101600</xdr:colOff>
      <xdr:row>36</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161960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9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54610</xdr:rowOff>
    </xdr:from>
    <xdr:to>
      <xdr:col>36</xdr:col>
      <xdr:colOff>165100</xdr:colOff>
      <xdr:row>36</xdr:row>
      <xdr:rowOff>156210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83121</xdr:rowOff>
    </xdr:from>
    <xdr:to>
      <xdr:col>55</xdr:col>
      <xdr:colOff>0</xdr:colOff>
      <xdr:row>55</xdr:row>
      <xdr:rowOff>124879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12871"/>
          <a:ext cx="8382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145212</xdr:rowOff>
    </xdr:from>
    <xdr:to>
      <xdr:col>50</xdr:col>
      <xdr:colOff>114300</xdr:colOff>
      <xdr:row>55</xdr:row>
      <xdr:rowOff>124879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03512"/>
          <a:ext cx="889000" cy="1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106121</xdr:rowOff>
    </xdr:from>
    <xdr:to>
      <xdr:col>45</xdr:col>
      <xdr:colOff>177800</xdr:colOff>
      <xdr:row>54</xdr:row>
      <xdr:rowOff>145212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64421"/>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20790</xdr:rowOff>
    </xdr:from>
    <xdr:to>
      <xdr:col>41</xdr:col>
      <xdr:colOff>50800</xdr:colOff>
      <xdr:row>54</xdr:row>
      <xdr:rowOff>106121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279090"/>
          <a:ext cx="889000" cy="8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32321</xdr:rowOff>
    </xdr:from>
    <xdr:to>
      <xdr:col>55</xdr:col>
      <xdr:colOff>50800</xdr:colOff>
      <xdr:row>55</xdr:row>
      <xdr:rowOff>133921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55198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74079</xdr:rowOff>
    </xdr:from>
    <xdr:to>
      <xdr:col>50</xdr:col>
      <xdr:colOff>165100</xdr:colOff>
      <xdr:row>56</xdr:row>
      <xdr:rowOff>4229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20756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94412</xdr:rowOff>
    </xdr:from>
    <xdr:to>
      <xdr:col>46</xdr:col>
      <xdr:colOff>38100</xdr:colOff>
      <xdr:row>55</xdr:row>
      <xdr:rowOff>24562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41089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2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55321</xdr:rowOff>
    </xdr:from>
    <xdr:to>
      <xdr:col>41</xdr:col>
      <xdr:colOff>101600</xdr:colOff>
      <xdr:row>54</xdr:row>
      <xdr:rowOff>156921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1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1998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141440</xdr:rowOff>
    </xdr:from>
    <xdr:to>
      <xdr:col>36</xdr:col>
      <xdr:colOff>165100</xdr:colOff>
      <xdr:row>54</xdr:row>
      <xdr:rowOff>71590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88117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0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72134</xdr:rowOff>
    </xdr:from>
    <xdr:to>
      <xdr:col>55</xdr:col>
      <xdr:colOff>0</xdr:colOff>
      <xdr:row>78</xdr:row>
      <xdr:rowOff>120543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45234"/>
          <a:ext cx="838200" cy="4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72134</xdr:rowOff>
    </xdr:from>
    <xdr:to>
      <xdr:col>50</xdr:col>
      <xdr:colOff>114300</xdr:colOff>
      <xdr:row>78</xdr:row>
      <xdr:rowOff>86711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45234"/>
          <a:ext cx="8890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24203</xdr:rowOff>
    </xdr:from>
    <xdr:to>
      <xdr:col>45</xdr:col>
      <xdr:colOff>177800</xdr:colOff>
      <xdr:row>78</xdr:row>
      <xdr:rowOff>86711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97303"/>
          <a:ext cx="889000" cy="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24203</xdr:rowOff>
    </xdr:from>
    <xdr:to>
      <xdr:col>41</xdr:col>
      <xdr:colOff>50800</xdr:colOff>
      <xdr:row>78</xdr:row>
      <xdr:rowOff>40511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97303"/>
          <a:ext cx="889000" cy="1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69743</xdr:rowOff>
    </xdr:from>
    <xdr:to>
      <xdr:col>55</xdr:col>
      <xdr:colOff>50800</xdr:colOff>
      <xdr:row>78</xdr:row>
      <xdr:rowOff>171343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29120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21334</xdr:rowOff>
    </xdr:from>
    <xdr:to>
      <xdr:col>50</xdr:col>
      <xdr:colOff>165100</xdr:colOff>
      <xdr:row>78</xdr:row>
      <xdr:rowOff>122934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139461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35911</xdr:rowOff>
    </xdr:from>
    <xdr:to>
      <xdr:col>46</xdr:col>
      <xdr:colOff>38100</xdr:colOff>
      <xdr:row>78</xdr:row>
      <xdr:rowOff>137511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154038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144853</xdr:rowOff>
    </xdr:from>
    <xdr:to>
      <xdr:col>41</xdr:col>
      <xdr:colOff>101600</xdr:colOff>
      <xdr:row>78</xdr:row>
      <xdr:rowOff>75003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91530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161161</xdr:rowOff>
    </xdr:from>
    <xdr:to>
      <xdr:col>36</xdr:col>
      <xdr:colOff>165100</xdr:colOff>
      <xdr:row>78</xdr:row>
      <xdr:rowOff>91311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107838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139579</xdr:rowOff>
    </xdr:from>
    <xdr:to>
      <xdr:col>55</xdr:col>
      <xdr:colOff>0</xdr:colOff>
      <xdr:row>97</xdr:row>
      <xdr:rowOff>143811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70229"/>
          <a:ext cx="838200" cy="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143811</xdr:rowOff>
    </xdr:from>
    <xdr:to>
      <xdr:col>50</xdr:col>
      <xdr:colOff>114300</xdr:colOff>
      <xdr:row>98</xdr:row>
      <xdr:rowOff>37829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74461"/>
          <a:ext cx="889000" cy="6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37829</xdr:rowOff>
    </xdr:from>
    <xdr:to>
      <xdr:col>45</xdr:col>
      <xdr:colOff>177800</xdr:colOff>
      <xdr:row>98</xdr:row>
      <xdr:rowOff>55739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39929"/>
          <a:ext cx="889000" cy="1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55739</xdr:rowOff>
    </xdr:from>
    <xdr:to>
      <xdr:col>41</xdr:col>
      <xdr:colOff>50800</xdr:colOff>
      <xdr:row>98</xdr:row>
      <xdr:rowOff>69354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57839"/>
          <a:ext cx="889000" cy="1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88779</xdr:rowOff>
    </xdr:from>
    <xdr:to>
      <xdr:col>55</xdr:col>
      <xdr:colOff>50800</xdr:colOff>
      <xdr:row>98</xdr:row>
      <xdr:rowOff>18929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111656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93011</xdr:rowOff>
    </xdr:from>
    <xdr:to>
      <xdr:col>50</xdr:col>
      <xdr:colOff>165100</xdr:colOff>
      <xdr:row>98</xdr:row>
      <xdr:rowOff>23161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39688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4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158479</xdr:rowOff>
    </xdr:from>
    <xdr:to>
      <xdr:col>46</xdr:col>
      <xdr:colOff>38100</xdr:colOff>
      <xdr:row>98</xdr:row>
      <xdr:rowOff>88629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105156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6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4939</xdr:rowOff>
    </xdr:from>
    <xdr:to>
      <xdr:col>41</xdr:col>
      <xdr:colOff>101600</xdr:colOff>
      <xdr:row>98</xdr:row>
      <xdr:rowOff>106539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0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123066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8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18554</xdr:rowOff>
    </xdr:from>
    <xdr:to>
      <xdr:col>36</xdr:col>
      <xdr:colOff>165100</xdr:colOff>
      <xdr:row>98</xdr:row>
      <xdr:rowOff>120154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111281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77096</xdr:rowOff>
    </xdr:from>
    <xdr:to>
      <xdr:col>85</xdr:col>
      <xdr:colOff>127000</xdr:colOff>
      <xdr:row>36</xdr:row>
      <xdr:rowOff>125902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49296"/>
          <a:ext cx="8382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125902</xdr:rowOff>
    </xdr:from>
    <xdr:to>
      <xdr:col>81</xdr:col>
      <xdr:colOff>50800</xdr:colOff>
      <xdr:row>36</xdr:row>
      <xdr:rowOff>151162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8102"/>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146868</xdr:rowOff>
    </xdr:from>
    <xdr:to>
      <xdr:col>76</xdr:col>
      <xdr:colOff>114300</xdr:colOff>
      <xdr:row>36</xdr:row>
      <xdr:rowOff>151162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9068"/>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146868</xdr:rowOff>
    </xdr:from>
    <xdr:to>
      <xdr:col>71</xdr:col>
      <xdr:colOff>177800</xdr:colOff>
      <xdr:row>36</xdr:row>
      <xdr:rowOff>155637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19068"/>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26296</xdr:rowOff>
    </xdr:from>
    <xdr:to>
      <xdr:col>85</xdr:col>
      <xdr:colOff>177800</xdr:colOff>
      <xdr:row>36</xdr:row>
      <xdr:rowOff>127896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49173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4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75102</xdr:rowOff>
    </xdr:from>
    <xdr:to>
      <xdr:col>81</xdr:col>
      <xdr:colOff>101600</xdr:colOff>
      <xdr:row>37</xdr:row>
      <xdr:rowOff>5252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21779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100362</xdr:rowOff>
    </xdr:from>
    <xdr:to>
      <xdr:col>76</xdr:col>
      <xdr:colOff>165100</xdr:colOff>
      <xdr:row>37</xdr:row>
      <xdr:rowOff>30512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47039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96068</xdr:rowOff>
    </xdr:from>
    <xdr:to>
      <xdr:col>72</xdr:col>
      <xdr:colOff>38100</xdr:colOff>
      <xdr:row>37</xdr:row>
      <xdr:rowOff>26218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17345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104837</xdr:rowOff>
    </xdr:from>
    <xdr:to>
      <xdr:col>67</xdr:col>
      <xdr:colOff>101600</xdr:colOff>
      <xdr:row>37</xdr:row>
      <xdr:rowOff>34987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26114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6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30383</xdr:rowOff>
    </xdr:from>
    <xdr:to>
      <xdr:col>85</xdr:col>
      <xdr:colOff>127000</xdr:colOff>
      <xdr:row>56</xdr:row>
      <xdr:rowOff>93591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31583"/>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30383</xdr:rowOff>
    </xdr:from>
    <xdr:to>
      <xdr:col>81</xdr:col>
      <xdr:colOff>50800</xdr:colOff>
      <xdr:row>57</xdr:row>
      <xdr:rowOff>37063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31583"/>
          <a:ext cx="889000" cy="1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37063</xdr:rowOff>
    </xdr:from>
    <xdr:to>
      <xdr:col>76</xdr:col>
      <xdr:colOff>114300</xdr:colOff>
      <xdr:row>57</xdr:row>
      <xdr:rowOff>42358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9713"/>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166748</xdr:rowOff>
    </xdr:from>
    <xdr:to>
      <xdr:col>71</xdr:col>
      <xdr:colOff>177800</xdr:colOff>
      <xdr:row>57</xdr:row>
      <xdr:rowOff>42358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7948"/>
          <a:ext cx="889000" cy="4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42791</xdr:rowOff>
    </xdr:from>
    <xdr:to>
      <xdr:col>85</xdr:col>
      <xdr:colOff>177800</xdr:colOff>
      <xdr:row>56</xdr:row>
      <xdr:rowOff>144391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21218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151033</xdr:rowOff>
    </xdr:from>
    <xdr:to>
      <xdr:col>81</xdr:col>
      <xdr:colOff>101600</xdr:colOff>
      <xdr:row>56</xdr:row>
      <xdr:rowOff>81183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97710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157713</xdr:rowOff>
    </xdr:from>
    <xdr:to>
      <xdr:col>76</xdr:col>
      <xdr:colOff>165100</xdr:colOff>
      <xdr:row>57</xdr:row>
      <xdr:rowOff>87863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78990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163008</xdr:rowOff>
    </xdr:from>
    <xdr:to>
      <xdr:col>72</xdr:col>
      <xdr:colOff>38100</xdr:colOff>
      <xdr:row>57</xdr:row>
      <xdr:rowOff>93158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84285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115948</xdr:rowOff>
    </xdr:from>
    <xdr:to>
      <xdr:col>67</xdr:col>
      <xdr:colOff>101600</xdr:colOff>
      <xdr:row>57</xdr:row>
      <xdr:rowOff>46098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37225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56888</xdr:rowOff>
    </xdr:from>
    <xdr:to>
      <xdr:col>85</xdr:col>
      <xdr:colOff>127000</xdr:colOff>
      <xdr:row>96</xdr:row>
      <xdr:rowOff>64798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1608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56888</xdr:rowOff>
    </xdr:from>
    <xdr:to>
      <xdr:col>81</xdr:col>
      <xdr:colOff>50800</xdr:colOff>
      <xdr:row>96</xdr:row>
      <xdr:rowOff>62795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16088"/>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60494</xdr:rowOff>
    </xdr:from>
    <xdr:to>
      <xdr:col>76</xdr:col>
      <xdr:colOff>114300</xdr:colOff>
      <xdr:row>96</xdr:row>
      <xdr:rowOff>62795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519694"/>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60494</xdr:rowOff>
    </xdr:from>
    <xdr:to>
      <xdr:col>71</xdr:col>
      <xdr:colOff>177800</xdr:colOff>
      <xdr:row>96</xdr:row>
      <xdr:rowOff>76130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969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13998</xdr:rowOff>
    </xdr:from>
    <xdr:to>
      <xdr:col>85</xdr:col>
      <xdr:colOff>177800</xdr:colOff>
      <xdr:row>96</xdr:row>
      <xdr:rowOff>115598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36875</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2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6088</xdr:rowOff>
    </xdr:from>
    <xdr:to>
      <xdr:col>81</xdr:col>
      <xdr:colOff>101600</xdr:colOff>
      <xdr:row>96</xdr:row>
      <xdr:rowOff>107688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6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124215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11995</xdr:rowOff>
    </xdr:from>
    <xdr:to>
      <xdr:col>76</xdr:col>
      <xdr:colOff>165100</xdr:colOff>
      <xdr:row>96</xdr:row>
      <xdr:rowOff>113595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130122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9694</xdr:rowOff>
    </xdr:from>
    <xdr:to>
      <xdr:col>72</xdr:col>
      <xdr:colOff>38100</xdr:colOff>
      <xdr:row>96</xdr:row>
      <xdr:rowOff>111294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127821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25330</xdr:rowOff>
    </xdr:from>
    <xdr:to>
      <xdr:col>67</xdr:col>
      <xdr:colOff>101600</xdr:colOff>
      <xdr:row>96</xdr:row>
      <xdr:rowOff>126930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143457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衛生費が類似団体のなかで高い水準となっている。これは、廃棄物処理関連経費及び病院関連経費が類似団体と比べて大きいことが主な要因である。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また、公債費も高い水準となっており、今後も計画的な建設事業の実施と地方債の年間発行額の上限設定により、公債費の抑制に努める。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財政調整基金については、決算余剰金を中心に積み立てるとともに、必要最小限度の取り崩しに努め前年度比で増加している。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実質収支・実質単年度収支についてはプラスになっており、今後も、事務事業の見直し・統廃合など歳出の削減を推進し、健全な行財政運営に努めていく。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福井県若狭町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平成２８年度に病院から診療所化した国民健康保険上中診療所事業会計については、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物価高騰による給与費や材料費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を中心とした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医業費用の増加や患者数の減少による医業収入の減などを主な要因とする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純損益のマイナスを縮減することが急務であり、抜本的な経営改革に向けて取り組んでいるところである。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また、水道事業、下水道事業については、施設の更新時期が迫ってきているため、施設統合に向けた取り組みを実施している。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そのほかの会計についても、それぞれの収益について料金改定や保険料改定なども視野に入れながら、経営の改善に努めるとともに独立採算性に立った会計の運営を行っていく必要がある。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13456431</v>
      </c>
      <c r="BO4" s="449"/>
      <c r="BP4" s="449"/>
      <c r="BQ4" s="449"/>
      <c r="BR4" s="449"/>
      <c r="BS4" s="449"/>
      <c r="BT4" s="449"/>
      <c r="BU4" s="450"/>
      <c r="BV4" s="448">
        <v>13388119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13.7</v>
      </c>
      <c r="CU4" s="589"/>
      <c r="CV4" s="589"/>
      <c r="CW4" s="589"/>
      <c r="CX4" s="589"/>
      <c r="CY4" s="589"/>
      <c r="CZ4" s="589"/>
      <c r="DA4" s="590"/>
      <c r="DB4" s="588">
        <v>13.3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12544806</v>
      </c>
      <c r="BO5" s="420"/>
      <c r="BP5" s="420"/>
      <c r="BQ5" s="420"/>
      <c r="BR5" s="420"/>
      <c r="BS5" s="420"/>
      <c r="BT5" s="420"/>
      <c r="BU5" s="421"/>
      <c r="BV5" s="419">
        <v>12504463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88.8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911625</v>
      </c>
      <c r="BO6" s="420"/>
      <c r="BP6" s="420"/>
      <c r="BQ6" s="420"/>
      <c r="BR6" s="420"/>
      <c r="BS6" s="420"/>
      <c r="BT6" s="420"/>
      <c r="BU6" s="421"/>
      <c r="BV6" s="419">
        <v>883656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89.3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32043</v>
      </c>
      <c r="BO7" s="420"/>
      <c r="BP7" s="420"/>
      <c r="BQ7" s="420"/>
      <c r="BR7" s="420"/>
      <c r="BS7" s="420"/>
      <c r="BT7" s="420"/>
      <c r="BU7" s="421"/>
      <c r="BV7" s="419">
        <v>36532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6425018</v>
      </c>
      <c r="CU7" s="420"/>
      <c r="CV7" s="420"/>
      <c r="CW7" s="420"/>
      <c r="CX7" s="420"/>
      <c r="CY7" s="420"/>
      <c r="CZ7" s="420"/>
      <c r="DA7" s="421"/>
      <c r="DB7" s="419">
        <v>6360427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879582</v>
      </c>
      <c r="BO8" s="420"/>
      <c r="BP8" s="420"/>
      <c r="BQ8" s="420"/>
      <c r="BR8" s="420"/>
      <c r="BS8" s="420"/>
      <c r="BT8" s="420"/>
      <c r="BU8" s="421"/>
      <c r="BV8" s="419">
        <v>847124</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0.33</v>
      </c>
      <c r="CU8" s="523"/>
      <c r="CV8" s="523"/>
      <c r="CW8" s="523"/>
      <c r="CX8" s="523"/>
      <c r="CY8" s="523"/>
      <c r="CZ8" s="523"/>
      <c r="DA8" s="524"/>
      <c r="DB8" s="522">
        <v>0.33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14003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32458</v>
      </c>
      <c r="BO9" s="420"/>
      <c r="BP9" s="420"/>
      <c r="BQ9" s="420"/>
      <c r="BR9" s="420"/>
      <c r="BS9" s="420"/>
      <c r="BT9" s="420"/>
      <c r="BU9" s="421"/>
      <c r="BV9" s="419">
        <v>-124946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13.1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15257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421981</v>
      </c>
      <c r="BO10" s="420"/>
      <c r="BP10" s="420"/>
      <c r="BQ10" s="420"/>
      <c r="BR10" s="420"/>
      <c r="BS10" s="420"/>
      <c r="BT10" s="420"/>
      <c r="BU10" s="421"/>
      <c r="BV10" s="419">
        <v>480203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13354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400000</v>
      </c>
      <c r="BO12" s="420"/>
      <c r="BP12" s="420"/>
      <c r="BQ12" s="420"/>
      <c r="BR12" s="420"/>
      <c r="BS12" s="420"/>
      <c r="BT12" s="420"/>
      <c r="BU12" s="421"/>
      <c r="BV12" s="419">
        <v>310000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13220</v>
      </c>
      <c r="S13" s="507"/>
      <c r="T13" s="507"/>
      <c r="U13" s="507"/>
      <c r="V13" s="508"/>
      <c r="W13" s="509" t="s">
        <v>131</v>
      </c>
      <c r="X13" s="405"/>
      <c r="Y13" s="405"/>
      <c r="Z13" s="405"/>
      <c r="AA13" s="405"/>
      <c r="AB13" s="406"/>
      <c r="AC13" s="372">
        <v>653</v>
      </c>
      <c r="AD13" s="373"/>
      <c r="AE13" s="373"/>
      <c r="AF13" s="373"/>
      <c r="AG13" s="374"/>
      <c r="AH13" s="372">
        <v>794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54439</v>
      </c>
      <c r="BO13" s="420"/>
      <c r="BP13" s="420"/>
      <c r="BQ13" s="420"/>
      <c r="BR13" s="420"/>
      <c r="BS13" s="420"/>
      <c r="BT13" s="420"/>
      <c r="BU13" s="421"/>
      <c r="BV13" s="419">
        <v>45257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15.2</v>
      </c>
      <c r="CU13" s="417"/>
      <c r="CV13" s="417"/>
      <c r="CW13" s="417"/>
      <c r="CX13" s="417"/>
      <c r="CY13" s="417"/>
      <c r="CZ13" s="417"/>
      <c r="DA13" s="418"/>
      <c r="DB13" s="416">
        <v>14.8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13625</v>
      </c>
      <c r="S14" s="507"/>
      <c r="T14" s="507"/>
      <c r="U14" s="507"/>
      <c r="V14" s="508"/>
      <c r="W14" s="510"/>
      <c r="X14" s="408"/>
      <c r="Y14" s="408"/>
      <c r="Z14" s="408"/>
      <c r="AA14" s="408"/>
      <c r="AB14" s="409"/>
      <c r="AC14" s="499">
        <v>9.1</v>
      </c>
      <c r="AD14" s="500"/>
      <c r="AE14" s="500"/>
      <c r="AF14" s="500"/>
      <c r="AG14" s="501"/>
      <c r="AH14" s="499">
        <v>10</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41.2</v>
      </c>
      <c r="CU14" s="517"/>
      <c r="CV14" s="517"/>
      <c r="CW14" s="517"/>
      <c r="CX14" s="517"/>
      <c r="CY14" s="517"/>
      <c r="CZ14" s="517"/>
      <c r="DA14" s="518"/>
      <c r="DB14" s="516">
        <v>57.7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13518</v>
      </c>
      <c r="S15" s="507"/>
      <c r="T15" s="507"/>
      <c r="U15" s="507"/>
      <c r="V15" s="508"/>
      <c r="W15" s="509" t="s">
        <v>137</v>
      </c>
      <c r="X15" s="405"/>
      <c r="Y15" s="405"/>
      <c r="Z15" s="405"/>
      <c r="AA15" s="405"/>
      <c r="AB15" s="406"/>
      <c r="AC15" s="372">
        <v>1901</v>
      </c>
      <c r="AD15" s="373"/>
      <c r="AE15" s="373"/>
      <c r="AF15" s="373"/>
      <c r="AG15" s="374"/>
      <c r="AH15" s="372">
        <v>2042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1946375</v>
      </c>
      <c r="BO15" s="449"/>
      <c r="BP15" s="449"/>
      <c r="BQ15" s="449"/>
      <c r="BR15" s="449"/>
      <c r="BS15" s="449"/>
      <c r="BT15" s="449"/>
      <c r="BU15" s="450"/>
      <c r="BV15" s="448">
        <v>1946726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26.4</v>
      </c>
      <c r="AD16" s="500"/>
      <c r="AE16" s="500"/>
      <c r="AF16" s="500"/>
      <c r="AG16" s="501"/>
      <c r="AH16" s="499">
        <v>25.8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5929754</v>
      </c>
      <c r="BO16" s="420"/>
      <c r="BP16" s="420"/>
      <c r="BQ16" s="420"/>
      <c r="BR16" s="420"/>
      <c r="BS16" s="420"/>
      <c r="BT16" s="420"/>
      <c r="BU16" s="421"/>
      <c r="BV16" s="419">
        <v>5842955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4654</v>
      </c>
      <c r="AD17" s="373"/>
      <c r="AE17" s="373"/>
      <c r="AF17" s="373"/>
      <c r="AG17" s="374"/>
      <c r="AH17" s="372">
        <v>5069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2426435</v>
      </c>
      <c r="BO17" s="420"/>
      <c r="BP17" s="420"/>
      <c r="BQ17" s="420"/>
      <c r="BR17" s="420"/>
      <c r="BS17" s="420"/>
      <c r="BT17" s="420"/>
      <c r="BU17" s="421"/>
      <c r="BV17" s="419">
        <v>2431920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178.49</v>
      </c>
      <c r="M18" s="472"/>
      <c r="N18" s="472"/>
      <c r="O18" s="472"/>
      <c r="P18" s="472"/>
      <c r="Q18" s="472"/>
      <c r="R18" s="473"/>
      <c r="S18" s="473"/>
      <c r="T18" s="473"/>
      <c r="U18" s="473"/>
      <c r="V18" s="474"/>
      <c r="W18" s="490"/>
      <c r="X18" s="491"/>
      <c r="Y18" s="491"/>
      <c r="Z18" s="491"/>
      <c r="AA18" s="491"/>
      <c r="AB18" s="515"/>
      <c r="AC18" s="389">
        <v>64.599999999999994</v>
      </c>
      <c r="AD18" s="390"/>
      <c r="AE18" s="390"/>
      <c r="AF18" s="390"/>
      <c r="AG18" s="475"/>
      <c r="AH18" s="389">
        <v>64.099999999999994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6071702</v>
      </c>
      <c r="BO18" s="420"/>
      <c r="BP18" s="420"/>
      <c r="BQ18" s="420"/>
      <c r="BR18" s="420"/>
      <c r="BS18" s="420"/>
      <c r="BT18" s="420"/>
      <c r="BU18" s="421"/>
      <c r="BV18" s="419">
        <v>5702202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78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9419299</v>
      </c>
      <c r="BO19" s="420"/>
      <c r="BP19" s="420"/>
      <c r="BQ19" s="420"/>
      <c r="BR19" s="420"/>
      <c r="BS19" s="420"/>
      <c r="BT19" s="420"/>
      <c r="BU19" s="421"/>
      <c r="BV19" s="419">
        <v>9425007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4830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9140971</v>
      </c>
      <c r="BO22" s="449"/>
      <c r="BP22" s="449"/>
      <c r="BQ22" s="449"/>
      <c r="BR22" s="449"/>
      <c r="BS22" s="449"/>
      <c r="BT22" s="449"/>
      <c r="BU22" s="450"/>
      <c r="BV22" s="448">
        <v>9413303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5402907</v>
      </c>
      <c r="BO23" s="420"/>
      <c r="BP23" s="420"/>
      <c r="BQ23" s="420"/>
      <c r="BR23" s="420"/>
      <c r="BS23" s="420"/>
      <c r="BT23" s="420"/>
      <c r="BU23" s="421"/>
      <c r="BV23" s="419">
        <v>5310166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6800</v>
      </c>
      <c r="R24" s="373"/>
      <c r="S24" s="373"/>
      <c r="T24" s="373"/>
      <c r="U24" s="373"/>
      <c r="V24" s="374"/>
      <c r="W24" s="462"/>
      <c r="X24" s="399"/>
      <c r="Y24" s="400"/>
      <c r="Z24" s="375" t="s">
        <v>162</v>
      </c>
      <c r="AA24" s="376"/>
      <c r="AB24" s="376"/>
      <c r="AC24" s="376"/>
      <c r="AD24" s="376"/>
      <c r="AE24" s="376"/>
      <c r="AF24" s="376"/>
      <c r="AG24" s="377"/>
      <c r="AH24" s="372">
        <v>194</v>
      </c>
      <c r="AI24" s="373"/>
      <c r="AJ24" s="373"/>
      <c r="AK24" s="373"/>
      <c r="AL24" s="374"/>
      <c r="AM24" s="372">
        <v>594804</v>
      </c>
      <c r="AN24" s="373"/>
      <c r="AO24" s="373"/>
      <c r="AP24" s="373"/>
      <c r="AQ24" s="373"/>
      <c r="AR24" s="374"/>
      <c r="AS24" s="372">
        <v>3066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6157697</v>
      </c>
      <c r="BO24" s="420"/>
      <c r="BP24" s="420"/>
      <c r="BQ24" s="420"/>
      <c r="BR24" s="420"/>
      <c r="BS24" s="420"/>
      <c r="BT24" s="420"/>
      <c r="BU24" s="421"/>
      <c r="BV24" s="419">
        <v>6099704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6700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159606</v>
      </c>
      <c r="BO25" s="449"/>
      <c r="BP25" s="449"/>
      <c r="BQ25" s="449"/>
      <c r="BR25" s="449"/>
      <c r="BS25" s="449"/>
      <c r="BT25" s="449"/>
      <c r="BU25" s="450"/>
      <c r="BV25" s="448">
        <v>239499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36738</v>
      </c>
      <c r="AN26" s="373"/>
      <c r="AO26" s="373"/>
      <c r="AP26" s="373"/>
      <c r="AQ26" s="373"/>
      <c r="AR26" s="374"/>
      <c r="AS26" s="372">
        <v>2826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988171</v>
      </c>
      <c r="BO27" s="454"/>
      <c r="BP27" s="454"/>
      <c r="BQ27" s="454"/>
      <c r="BR27" s="454"/>
      <c r="BS27" s="454"/>
      <c r="BT27" s="454"/>
      <c r="BU27" s="455"/>
      <c r="BV27" s="453">
        <v>984504</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2008741</v>
      </c>
      <c r="BO28" s="449"/>
      <c r="BP28" s="449"/>
      <c r="BQ28" s="449"/>
      <c r="BR28" s="449"/>
      <c r="BS28" s="449"/>
      <c r="BT28" s="449"/>
      <c r="BU28" s="450"/>
      <c r="BV28" s="448">
        <v>1986760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194</v>
      </c>
      <c r="AI29" s="373"/>
      <c r="AJ29" s="373"/>
      <c r="AK29" s="373"/>
      <c r="AL29" s="374"/>
      <c r="AM29" s="372">
        <v>594804</v>
      </c>
      <c r="AN29" s="373"/>
      <c r="AO29" s="373"/>
      <c r="AP29" s="373"/>
      <c r="AQ29" s="373"/>
      <c r="AR29" s="374"/>
      <c r="AS29" s="372">
        <v>3066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85655</v>
      </c>
      <c r="BO29" s="420"/>
      <c r="BP29" s="420"/>
      <c r="BQ29" s="420"/>
      <c r="BR29" s="420"/>
      <c r="BS29" s="420"/>
      <c r="BT29" s="420"/>
      <c r="BU29" s="421"/>
      <c r="BV29" s="419">
        <v>78214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1633726</v>
      </c>
      <c r="BO30" s="454"/>
      <c r="BP30" s="454"/>
      <c r="BQ30" s="454"/>
      <c r="BR30" s="454"/>
      <c r="BS30" s="454"/>
      <c r="BT30" s="454"/>
      <c r="BU30" s="455"/>
      <c r="BV30" s="453">
        <v>1410701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f>IF(BG34="","",MAX(C34:D43,U34:V43,AM34:AN43)+1)</f>
        <v>13</v>
      </c>
      <c r="BF34" s="367"/>
      <c r="BG34" s="368" t="str">
        <f>IF('各会計、関係団体の財政状況及び健全化判断比率'!B37="","",'各会計、関係団体の財政状況及び健全化判断比率'!B37)</f>
        <v>土地開発事業特別会計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公立小浜病院組合</v>
      </c>
      <c r="BZ34" s="368"/>
      <c r="CA34" s="368"/>
      <c r="CB34" s="368"/>
      <c r="CC34" s="368"/>
      <c r="CD34" s="368"/>
      <c r="CE34" s="368"/>
      <c r="CF34" s="368"/>
      <c r="CG34" s="368"/>
      <c r="CH34" s="368"/>
      <c r="CI34" s="368"/>
      <c r="CJ34" s="368"/>
      <c r="CK34" s="368"/>
      <c r="CL34" s="368"/>
      <c r="CM34" s="368"/>
      <c r="CN34" s="169"/>
      <c r="CO34" s="367">
        <f>IF(CQ34="","",MAX(C34:D43,U34:V43,AM34:AN43,BE34:BF43,BW34:BX43)+1)</f>
        <v>24</v>
      </c>
      <c r="CP34" s="367"/>
      <c r="CQ34" s="368" t="str">
        <f>IF('各会計、関係団体の財政状況及び健全化判断比率'!BS7="","",'各会計、関係団体の財政状況及び健全化判断比率'!BS7)</f>
        <v>株式会社　レインボーライン</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農業者労働災害共済事業特別会計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直営診療所特別会計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工業用水道事業会計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若狭消防組合</v>
      </c>
      <c r="BZ35" s="368"/>
      <c r="CA35" s="368"/>
      <c r="CB35" s="368"/>
      <c r="CC35" s="368"/>
      <c r="CD35" s="368"/>
      <c r="CE35" s="368"/>
      <c r="CF35" s="368"/>
      <c r="CG35" s="368"/>
      <c r="CH35" s="368"/>
      <c r="CI35" s="368"/>
      <c r="CJ35" s="368"/>
      <c r="CK35" s="368"/>
      <c r="CL35" s="368"/>
      <c r="CM35" s="368"/>
      <c r="CN35" s="169"/>
      <c r="CO35" s="367">
        <f t="shared" ref="CO35:CO43" si="3">IF(CQ35="","",CO34+1)</f>
        <v>25</v>
      </c>
      <c r="CP35" s="367"/>
      <c r="CQ35" s="368" t="str">
        <f>IF('各会計、関係団体の財政状況及び健全化判断比率'!BS8="","",'各会計、関係団体の財政状況及び健全化判断比率'!BS8)</f>
        <v>有限会社　かみなか農学舎</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町営住宅等特別会計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介護保険特別会計（事業勘定）</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敦賀美方消防組合</v>
      </c>
      <c r="BZ36" s="368"/>
      <c r="CA36" s="368"/>
      <c r="CB36" s="368"/>
      <c r="CC36" s="368"/>
      <c r="CD36" s="368"/>
      <c r="CE36" s="368"/>
      <c r="CF36" s="368"/>
      <c r="CG36" s="368"/>
      <c r="CH36" s="368"/>
      <c r="CI36" s="368"/>
      <c r="CJ36" s="368"/>
      <c r="CK36" s="368"/>
      <c r="CL36" s="368"/>
      <c r="CM36" s="368"/>
      <c r="CN36" s="169"/>
      <c r="CO36" s="367">
        <f t="shared" si="3"/>
        <v>26</v>
      </c>
      <c r="CP36" s="367"/>
      <c r="CQ36" s="368" t="str">
        <f>IF('各会計、関係団体の財政状況及び健全化判断比率'!BS9="","",'各会計、関係団体の財政状況及び健全化判断比率'!BS9)</f>
        <v>株式会社　若狭瓜割</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介護保険特別会計（サービス勘定）</v>
      </c>
      <c r="X37" s="368"/>
      <c r="Y37" s="368"/>
      <c r="Z37" s="368"/>
      <c r="AA37" s="368"/>
      <c r="AB37" s="368"/>
      <c r="AC37" s="368"/>
      <c r="AD37" s="368"/>
      <c r="AE37" s="368"/>
      <c r="AF37" s="368"/>
      <c r="AG37" s="368"/>
      <c r="AH37" s="368"/>
      <c r="AI37" s="368"/>
      <c r="AJ37" s="368"/>
      <c r="AK37" s="368"/>
      <c r="AL37" s="169"/>
      <c r="AM37" s="367">
        <f t="shared" si="0"/>
        <v>12</v>
      </c>
      <c r="AN37" s="367"/>
      <c r="AO37" s="368" t="str">
        <f>IF('各会計、関係団体の財政状況及び健全化判断比率'!B36="","",'各会計、関係団体の財政状況及び健全化判断比率'!B36)</f>
        <v>国民健康保険上中診療所事業会計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美浜・三方環境衛生組合</v>
      </c>
      <c r="BZ37" s="368"/>
      <c r="CA37" s="368"/>
      <c r="CB37" s="368"/>
      <c r="CC37" s="368"/>
      <c r="CD37" s="368"/>
      <c r="CE37" s="368"/>
      <c r="CF37" s="368"/>
      <c r="CG37" s="368"/>
      <c r="CH37" s="368"/>
      <c r="CI37" s="368"/>
      <c r="CJ37" s="368"/>
      <c r="CK37" s="368"/>
      <c r="CL37" s="368"/>
      <c r="CM37" s="368"/>
      <c r="CN37" s="169"/>
      <c r="CO37" s="367">
        <f t="shared" si="3"/>
        <v>27</v>
      </c>
      <c r="CP37" s="367"/>
      <c r="CQ37" s="368" t="str">
        <f>IF('各会計、関係団体の財政状況及び健全化判断比率'!BS10="","",'各会計、関係団体の財政状況及び健全化判断比率'!BS10)</f>
        <v>株式会社クマツグ</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後期高齢者医療特別会計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福井県後期高齢者医療広域連合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19</v>
      </c>
      <c r="BX39" s="367"/>
      <c r="BY39" s="368" t="str">
        <f>IF('各会計、関係団体の財政状況及び健全化判断比率'!B73="","",'各会計、関係団体の財政状況及び健全化判断比率'!B73)</f>
        <v>福井県後期高齢者医療広域連合（事業会計）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20</v>
      </c>
      <c r="BX40" s="367"/>
      <c r="BY40" s="368" t="str">
        <f>IF('各会計、関係団体の財政状況及び健全化判断比率'!B74="","",'各会計、関係団体の財政状況及び健全化判断比率'!B74)</f>
        <v>福井県市町総合事務組合（事業会計）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21</v>
      </c>
      <c r="BX41" s="367"/>
      <c r="BY41" s="368" t="str">
        <f>IF('各会計、関係団体の財政状況及び健全化判断比率'!B75="","",'各会計、関係団体の財政状況及び健全化判断比率'!B75)</f>
        <v>福井県市町総合事務組合（普通会計）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22</v>
      </c>
      <c r="BX42" s="367"/>
      <c r="BY42" s="368" t="str">
        <f>IF('各会計、関係団体の財政状況及び健全化判断比率'!B76="","",'各会計、関係団体の財政状況及び健全化判断比率'!B76)</f>
        <v>福井県自治会館組合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23</v>
      </c>
      <c r="BX43" s="367"/>
      <c r="BY43" s="368" t="str">
        <f>IF('各会計、関係団体の財政状況及び健全化判断比率'!B77="","",'各会計、関係団体の財政状況及び健全化判断比率'!B77)</f>
        <v>嶺南広域行政組合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tT/daobUq05SD7VwxzavajNQe4UPMgIYItZKFPXcucrRLfoMygtDgWVrUtuBGcewxWCjtKzVwsPkUhC2BLKAA==" saltValue="upZDLmedMSDfSVk6ME2w6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536</v>
      </c>
      <c r="D34" s="1151"/>
      <c r="E34" s="1152"/>
      <c r="F34" s="32">
        <v>12.06</v>
      </c>
      <c r="G34" s="33">
        <v>11.93</v>
      </c>
      <c r="H34" s="33">
        <v>17.04</v>
      </c>
      <c r="I34" s="33">
        <v>18.190000000000001</v>
      </c>
      <c r="J34" s="34">
        <v>19.43</v>
      </c>
      <c r="K34" s="22"/>
      <c r="L34" s="22"/>
      <c r="M34" s="22"/>
      <c r="N34" s="22"/>
      <c r="O34" s="22"/>
      <c r="P34" s="22"/>
    </row>
    <row r="35" spans="1:16" ht="39" customHeight="1" x14ac:dyDescent="0.2">
      <c r="A35" s="22"/>
      <c r="B35" s="35"/>
      <c r="C35" s="1145" t="s">
        <v>537</v>
      </c>
      <c r="D35" s="1146"/>
      <c r="E35" s="1147"/>
      <c r="F35" s="36">
        <v>8.0500000000000007</v>
      </c>
      <c r="G35" s="37">
        <v>14.21</v>
      </c>
      <c r="H35" s="37">
        <v>14.96</v>
      </c>
      <c r="I35" s="37">
        <v>13.22</v>
      </c>
      <c r="J35" s="38">
        <v>13.64</v>
      </c>
      <c r="K35" s="22"/>
      <c r="L35" s="22"/>
      <c r="M35" s="22"/>
      <c r="N35" s="22"/>
      <c r="O35" s="22"/>
      <c r="P35" s="22"/>
    </row>
    <row r="36" spans="1:16" ht="39" customHeight="1" x14ac:dyDescent="0.2">
      <c r="A36" s="22"/>
      <c r="B36" s="35"/>
      <c r="C36" s="1145" t="s">
        <v>538</v>
      </c>
      <c r="D36" s="1146"/>
      <c r="E36" s="1147"/>
      <c r="F36" s="36" t="s">
        <v>493</v>
      </c>
      <c r="G36" s="37" t="s">
        <v>493</v>
      </c>
      <c r="H36" s="37" t="s">
        <v>493</v>
      </c>
      <c r="I36" s="37">
        <v>4.87</v>
      </c>
      <c r="J36" s="38">
        <v>6.02</v>
      </c>
      <c r="K36" s="22"/>
      <c r="L36" s="22"/>
      <c r="M36" s="22"/>
      <c r="N36" s="22"/>
      <c r="O36" s="22"/>
      <c r="P36" s="22"/>
    </row>
    <row r="37" spans="1:16" ht="39" customHeight="1" x14ac:dyDescent="0.2">
      <c r="A37" s="22"/>
      <c r="B37" s="35"/>
      <c r="C37" s="1145" t="s">
        <v>539</v>
      </c>
      <c r="D37" s="1146"/>
      <c r="E37" s="1147"/>
      <c r="F37" s="36">
        <v>3.87</v>
      </c>
      <c r="G37" s="37">
        <v>3.76</v>
      </c>
      <c r="H37" s="37">
        <v>3.88</v>
      </c>
      <c r="I37" s="37">
        <v>3.74</v>
      </c>
      <c r="J37" s="38">
        <v>3.69</v>
      </c>
      <c r="K37" s="22"/>
      <c r="L37" s="22"/>
      <c r="M37" s="22"/>
      <c r="N37" s="22"/>
      <c r="O37" s="22"/>
      <c r="P37" s="22"/>
    </row>
    <row r="38" spans="1:16" ht="39" customHeight="1" x14ac:dyDescent="0.2">
      <c r="A38" s="22"/>
      <c r="B38" s="35"/>
      <c r="C38" s="1145" t="s">
        <v>540</v>
      </c>
      <c r="D38" s="1146"/>
      <c r="E38" s="1147"/>
      <c r="F38" s="36">
        <v>0.73</v>
      </c>
      <c r="G38" s="37">
        <v>1.18</v>
      </c>
      <c r="H38" s="37">
        <v>2.0099999999999998</v>
      </c>
      <c r="I38" s="37">
        <v>1.64</v>
      </c>
      <c r="J38" s="38">
        <v>1.1299999999999999</v>
      </c>
      <c r="K38" s="22"/>
      <c r="L38" s="22"/>
      <c r="M38" s="22"/>
      <c r="N38" s="22"/>
      <c r="O38" s="22"/>
      <c r="P38" s="22"/>
    </row>
    <row r="39" spans="1:16" ht="39" customHeight="1" x14ac:dyDescent="0.2">
      <c r="A39" s="22"/>
      <c r="B39" s="35"/>
      <c r="C39" s="1145" t="s">
        <v>541</v>
      </c>
      <c r="D39" s="1146"/>
      <c r="E39" s="1147"/>
      <c r="F39" s="36">
        <v>0.31</v>
      </c>
      <c r="G39" s="37">
        <v>0.49</v>
      </c>
      <c r="H39" s="37">
        <v>0.65</v>
      </c>
      <c r="I39" s="37">
        <v>0.51</v>
      </c>
      <c r="J39" s="38">
        <v>0.43</v>
      </c>
      <c r="K39" s="22"/>
      <c r="L39" s="22"/>
      <c r="M39" s="22"/>
      <c r="N39" s="22"/>
      <c r="O39" s="22"/>
      <c r="P39" s="22"/>
    </row>
    <row r="40" spans="1:16" ht="39" customHeight="1" x14ac:dyDescent="0.2">
      <c r="A40" s="22"/>
      <c r="B40" s="35"/>
      <c r="C40" s="1145" t="s">
        <v>542</v>
      </c>
      <c r="D40" s="1146"/>
      <c r="E40" s="1147"/>
      <c r="F40" s="36">
        <v>0.08</v>
      </c>
      <c r="G40" s="37">
        <v>0.08</v>
      </c>
      <c r="H40" s="37">
        <v>0.32</v>
      </c>
      <c r="I40" s="37">
        <v>0.45</v>
      </c>
      <c r="J40" s="38">
        <v>0.23</v>
      </c>
      <c r="K40" s="22"/>
      <c r="L40" s="22"/>
      <c r="M40" s="22"/>
      <c r="N40" s="22"/>
      <c r="O40" s="22"/>
      <c r="P40" s="22"/>
    </row>
    <row r="41" spans="1:16" ht="39" customHeight="1" x14ac:dyDescent="0.2">
      <c r="A41" s="22"/>
      <c r="B41" s="35"/>
      <c r="C41" s="1145" t="s">
        <v>543</v>
      </c>
      <c r="D41" s="1146"/>
      <c r="E41" s="1147"/>
      <c r="F41" s="36">
        <v>0.28999999999999998</v>
      </c>
      <c r="G41" s="37">
        <v>0.21</v>
      </c>
      <c r="H41" s="37">
        <v>0.04</v>
      </c>
      <c r="I41" s="37">
        <v>0.04</v>
      </c>
      <c r="J41" s="38">
        <v>0.05</v>
      </c>
      <c r="K41" s="22"/>
      <c r="L41" s="22"/>
      <c r="M41" s="22"/>
      <c r="N41" s="22"/>
      <c r="O41" s="22"/>
      <c r="P41" s="22"/>
    </row>
    <row r="42" spans="1:16" ht="39" customHeight="1" x14ac:dyDescent="0.2">
      <c r="A42" s="22"/>
      <c r="B42" s="39"/>
      <c r="C42" s="1145" t="s">
        <v>544</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545</v>
      </c>
      <c r="D43" s="1149"/>
      <c r="E43" s="1150"/>
      <c r="F43" s="41">
        <v>1.58</v>
      </c>
      <c r="G43" s="42">
        <v>5.2</v>
      </c>
      <c r="H43" s="42">
        <v>3.18</v>
      </c>
      <c r="I43" s="42">
        <v>0.11</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6Ho7bta+ExBWXTV29K+sa3yYaRXm9EEUmH8HeTzwZMltErh57qrGZZZv3/6Xsv1+3YKu1nbD+HpkdDETTrAC+A==" saltValue="jOl4qwk8lbqULZq0QH/a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1283</v>
      </c>
      <c r="L45" s="60">
        <v>1305</v>
      </c>
      <c r="M45" s="60">
        <v>1274</v>
      </c>
      <c r="N45" s="60">
        <v>1269</v>
      </c>
      <c r="O45" s="61">
        <v>1220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2">
      <c r="A48" s="48"/>
      <c r="B48" s="1178"/>
      <c r="C48" s="1179"/>
      <c r="D48" s="62"/>
      <c r="E48" s="1155" t="s">
        <v>13</v>
      </c>
      <c r="F48" s="1155"/>
      <c r="G48" s="1155"/>
      <c r="H48" s="1155"/>
      <c r="I48" s="1155"/>
      <c r="J48" s="1156"/>
      <c r="K48" s="63">
        <v>475</v>
      </c>
      <c r="L48" s="64">
        <v>499</v>
      </c>
      <c r="M48" s="64">
        <v>439</v>
      </c>
      <c r="N48" s="64">
        <v>539</v>
      </c>
      <c r="O48" s="65">
        <v>445</v>
      </c>
      <c r="P48" s="48"/>
      <c r="Q48" s="48"/>
      <c r="R48" s="48"/>
      <c r="S48" s="48"/>
      <c r="T48" s="48"/>
      <c r="U48" s="48"/>
    </row>
    <row r="49" spans="1:21" ht="30.75" customHeight="1" x14ac:dyDescent="0.2">
      <c r="A49" s="48"/>
      <c r="B49" s="1178"/>
      <c r="C49" s="1179"/>
      <c r="D49" s="62"/>
      <c r="E49" s="1155" t="s">
        <v>14</v>
      </c>
      <c r="F49" s="1155"/>
      <c r="G49" s="1155"/>
      <c r="H49" s="1155"/>
      <c r="I49" s="1155"/>
      <c r="J49" s="1156"/>
      <c r="K49" s="63">
        <v>207</v>
      </c>
      <c r="L49" s="64">
        <v>210</v>
      </c>
      <c r="M49" s="64">
        <v>216</v>
      </c>
      <c r="N49" s="64">
        <v>225</v>
      </c>
      <c r="O49" s="65">
        <v>255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493</v>
      </c>
      <c r="L50" s="64" t="s">
        <v>493</v>
      </c>
      <c r="M50" s="64" t="s">
        <v>493</v>
      </c>
      <c r="N50" s="64" t="s">
        <v>493</v>
      </c>
      <c r="O50" s="65" t="s">
        <v>493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493</v>
      </c>
      <c r="M51" s="64" t="s">
        <v>493</v>
      </c>
      <c r="N51" s="64" t="s">
        <v>493</v>
      </c>
      <c r="O51" s="65" t="s">
        <v>493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1207</v>
      </c>
      <c r="L52" s="64">
        <v>1268</v>
      </c>
      <c r="M52" s="64">
        <v>1198</v>
      </c>
      <c r="N52" s="64">
        <v>1161</v>
      </c>
      <c r="O52" s="65">
        <v>1107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758</v>
      </c>
      <c r="L53" s="69">
        <v>746</v>
      </c>
      <c r="M53" s="69">
        <v>731</v>
      </c>
      <c r="N53" s="69">
        <v>872</v>
      </c>
      <c r="O53" s="70">
        <v>813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sheetData>
  <sheetProtection algorithmName="SHA-512" hashValue="smBr/4Fb0/ukacOk1o77CCLBsTLM2adOddqgs2ngy/pa6ooaMdAij4sOum6dOpFJhAr8bb3+BTGXh1mbUd3nWg==" saltValue="pYhQPchH9zT8R2xrW0Rb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96" t="s">
        <v>30</v>
      </c>
      <c r="C41" s="1197"/>
      <c r="D41" s="105"/>
      <c r="E41" s="1198" t="s">
        <v>31</v>
      </c>
      <c r="F41" s="1198"/>
      <c r="G41" s="1198"/>
      <c r="H41" s="1199"/>
      <c r="I41" s="343">
        <v>10354</v>
      </c>
      <c r="J41" s="344">
        <v>10067</v>
      </c>
      <c r="K41" s="344">
        <v>9531</v>
      </c>
      <c r="L41" s="344">
        <v>9413</v>
      </c>
      <c r="M41" s="345">
        <v>9141</v>
      </c>
    </row>
    <row r="42" spans="2:13" ht="27.75" customHeight="1" x14ac:dyDescent="0.2">
      <c r="B42" s="1186"/>
      <c r="C42" s="1187"/>
      <c r="D42" s="106"/>
      <c r="E42" s="1190" t="s">
        <v>32</v>
      </c>
      <c r="F42" s="1190"/>
      <c r="G42" s="1190"/>
      <c r="H42" s="1191"/>
      <c r="I42" s="346" t="s">
        <v>493</v>
      </c>
      <c r="J42" s="347" t="s">
        <v>493</v>
      </c>
      <c r="K42" s="347" t="s">
        <v>493</v>
      </c>
      <c r="L42" s="347" t="s">
        <v>493</v>
      </c>
      <c r="M42" s="348" t="s">
        <v>493</v>
      </c>
    </row>
    <row r="43" spans="2:13" ht="27.75" customHeight="1" x14ac:dyDescent="0.2">
      <c r="B43" s="1186"/>
      <c r="C43" s="1187"/>
      <c r="D43" s="106"/>
      <c r="E43" s="1190" t="s">
        <v>33</v>
      </c>
      <c r="F43" s="1190"/>
      <c r="G43" s="1190"/>
      <c r="H43" s="1191"/>
      <c r="I43" s="346">
        <v>2959</v>
      </c>
      <c r="J43" s="347">
        <v>2615</v>
      </c>
      <c r="K43" s="347">
        <v>2247</v>
      </c>
      <c r="L43" s="347">
        <v>2647</v>
      </c>
      <c r="M43" s="348">
        <v>2369</v>
      </c>
    </row>
    <row r="44" spans="2:13" ht="27.75" customHeight="1" x14ac:dyDescent="0.2">
      <c r="B44" s="1186"/>
      <c r="C44" s="1187"/>
      <c r="D44" s="106"/>
      <c r="E44" s="1190" t="s">
        <v>34</v>
      </c>
      <c r="F44" s="1190"/>
      <c r="G44" s="1190"/>
      <c r="H44" s="1191"/>
      <c r="I44" s="346">
        <v>1457</v>
      </c>
      <c r="J44" s="347">
        <v>1626</v>
      </c>
      <c r="K44" s="347">
        <v>2332</v>
      </c>
      <c r="L44" s="347">
        <v>2275</v>
      </c>
      <c r="M44" s="348">
        <v>2132</v>
      </c>
    </row>
    <row r="45" spans="2:13" ht="27.75" customHeight="1" x14ac:dyDescent="0.2">
      <c r="B45" s="1186"/>
      <c r="C45" s="1187"/>
      <c r="D45" s="106"/>
      <c r="E45" s="1190" t="s">
        <v>35</v>
      </c>
      <c r="F45" s="1190"/>
      <c r="G45" s="1190"/>
      <c r="H45" s="1191"/>
      <c r="I45" s="346">
        <v>1923</v>
      </c>
      <c r="J45" s="347">
        <v>1926</v>
      </c>
      <c r="K45" s="347">
        <v>1883</v>
      </c>
      <c r="L45" s="347">
        <v>1825</v>
      </c>
      <c r="M45" s="348">
        <v>1836</v>
      </c>
    </row>
    <row r="46" spans="2:13" ht="27.75" customHeight="1" x14ac:dyDescent="0.2">
      <c r="B46" s="1186"/>
      <c r="C46" s="1187"/>
      <c r="D46" s="107"/>
      <c r="E46" s="1190" t="s">
        <v>36</v>
      </c>
      <c r="F46" s="1190"/>
      <c r="G46" s="1190"/>
      <c r="H46" s="1191"/>
      <c r="I46" s="346">
        <v>4</v>
      </c>
      <c r="J46" s="347">
        <v>4</v>
      </c>
      <c r="K46" s="347">
        <v>3</v>
      </c>
      <c r="L46" s="347">
        <v>2</v>
      </c>
      <c r="M46" s="348">
        <v>1</v>
      </c>
    </row>
    <row r="47" spans="2:13" ht="27.75" customHeight="1" x14ac:dyDescent="0.2">
      <c r="B47" s="1186"/>
      <c r="C47" s="1187"/>
      <c r="D47" s="108"/>
      <c r="E47" s="1200" t="s">
        <v>37</v>
      </c>
      <c r="F47" s="1201"/>
      <c r="G47" s="1201"/>
      <c r="H47" s="1202"/>
      <c r="I47" s="346" t="s">
        <v>493</v>
      </c>
      <c r="J47" s="347" t="s">
        <v>493</v>
      </c>
      <c r="K47" s="347" t="s">
        <v>493</v>
      </c>
      <c r="L47" s="347" t="s">
        <v>493</v>
      </c>
      <c r="M47" s="348" t="s">
        <v>493</v>
      </c>
    </row>
    <row r="48" spans="2:13" ht="27.75" customHeight="1" x14ac:dyDescent="0.2">
      <c r="B48" s="1186"/>
      <c r="C48" s="1187"/>
      <c r="D48" s="106"/>
      <c r="E48" s="1190" t="s">
        <v>38</v>
      </c>
      <c r="F48" s="1190"/>
      <c r="G48" s="1190"/>
      <c r="H48" s="1191"/>
      <c r="I48" s="346" t="s">
        <v>493</v>
      </c>
      <c r="J48" s="347" t="s">
        <v>493</v>
      </c>
      <c r="K48" s="347" t="s">
        <v>493</v>
      </c>
      <c r="L48" s="347" t="s">
        <v>493</v>
      </c>
      <c r="M48" s="348" t="s">
        <v>493</v>
      </c>
    </row>
    <row r="49" spans="2:13" ht="27.75" customHeight="1" x14ac:dyDescent="0.2">
      <c r="B49" s="1188"/>
      <c r="C49" s="1189"/>
      <c r="D49" s="106"/>
      <c r="E49" s="1190" t="s">
        <v>39</v>
      </c>
      <c r="F49" s="1190"/>
      <c r="G49" s="1190"/>
      <c r="H49" s="1191"/>
      <c r="I49" s="346" t="s">
        <v>493</v>
      </c>
      <c r="J49" s="347" t="s">
        <v>493</v>
      </c>
      <c r="K49" s="347" t="s">
        <v>493</v>
      </c>
      <c r="L49" s="347" t="s">
        <v>493</v>
      </c>
      <c r="M49" s="348" t="s">
        <v>493</v>
      </c>
    </row>
    <row r="50" spans="2:13" ht="27.75" customHeight="1" x14ac:dyDescent="0.2">
      <c r="B50" s="1184" t="s">
        <v>40</v>
      </c>
      <c r="C50" s="1185"/>
      <c r="D50" s="109"/>
      <c r="E50" s="1190" t="s">
        <v>41</v>
      </c>
      <c r="F50" s="1190"/>
      <c r="G50" s="1190"/>
      <c r="H50" s="1191"/>
      <c r="I50" s="346">
        <v>2115</v>
      </c>
      <c r="J50" s="347">
        <v>2493</v>
      </c>
      <c r="K50" s="347">
        <v>3634</v>
      </c>
      <c r="L50" s="347">
        <v>3878</v>
      </c>
      <c r="M50" s="348">
        <v>4189</v>
      </c>
    </row>
    <row r="51" spans="2:13" ht="27.75" customHeight="1" x14ac:dyDescent="0.2">
      <c r="B51" s="1186"/>
      <c r="C51" s="1187"/>
      <c r="D51" s="106"/>
      <c r="E51" s="1190" t="s">
        <v>42</v>
      </c>
      <c r="F51" s="1190"/>
      <c r="G51" s="1190"/>
      <c r="H51" s="1191"/>
      <c r="I51" s="346">
        <v>244</v>
      </c>
      <c r="J51" s="347">
        <v>224</v>
      </c>
      <c r="K51" s="347">
        <v>114</v>
      </c>
      <c r="L51" s="347">
        <v>76</v>
      </c>
      <c r="M51" s="348">
        <v>39</v>
      </c>
    </row>
    <row r="52" spans="2:13" ht="27.75" customHeight="1" x14ac:dyDescent="0.2">
      <c r="B52" s="1188"/>
      <c r="C52" s="1189"/>
      <c r="D52" s="106"/>
      <c r="E52" s="1190" t="s">
        <v>43</v>
      </c>
      <c r="F52" s="1190"/>
      <c r="G52" s="1190"/>
      <c r="H52" s="1191"/>
      <c r="I52" s="346">
        <v>10139</v>
      </c>
      <c r="J52" s="347">
        <v>9396</v>
      </c>
      <c r="K52" s="347">
        <v>9039</v>
      </c>
      <c r="L52" s="347">
        <v>9185</v>
      </c>
      <c r="M52" s="348">
        <v>9043</v>
      </c>
    </row>
    <row r="53" spans="2:13" ht="27.75" customHeight="1" thickBot="1" x14ac:dyDescent="0.25">
      <c r="B53" s="1192" t="s">
        <v>19</v>
      </c>
      <c r="C53" s="1193"/>
      <c r="D53" s="110"/>
      <c r="E53" s="1194" t="s">
        <v>44</v>
      </c>
      <c r="F53" s="1194"/>
      <c r="G53" s="1194"/>
      <c r="H53" s="1195"/>
      <c r="I53" s="349">
        <v>4200</v>
      </c>
      <c r="J53" s="350">
        <v>4126</v>
      </c>
      <c r="K53" s="350">
        <v>3208</v>
      </c>
      <c r="L53" s="350">
        <v>3022</v>
      </c>
      <c r="M53" s="351">
        <v>2208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eIyJ/U6qaBOa2V8+gC+fjR38J0tN1XS7MWrTa9CZQ8XBam385+jP32yqRoMmFgQJKkxMTJSqabhpanq9SoBUWg==" saltValue="IJVZaND/IbeuyjQVlOxI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76"/>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1" t="s">
        <v>46</v>
      </c>
      <c r="D55" s="1211"/>
      <c r="E55" s="1212"/>
      <c r="F55" s="352">
        <v>1817</v>
      </c>
      <c r="G55" s="352">
        <v>1987</v>
      </c>
      <c r="H55" s="353">
        <v>2009</v>
      </c>
    </row>
    <row r="56" spans="2:8" ht="52.5" customHeight="1" x14ac:dyDescent="0.2">
      <c r="B56" s="122"/>
      <c r="C56" s="1213" t="s">
        <v>47</v>
      </c>
      <c r="D56" s="1213"/>
      <c r="E56" s="1214"/>
      <c r="F56" s="354">
        <v>52</v>
      </c>
      <c r="G56" s="354">
        <v>78</v>
      </c>
      <c r="H56" s="355">
        <v>86</v>
      </c>
    </row>
    <row r="57" spans="2:8" ht="53.25" customHeight="1" x14ac:dyDescent="0.2">
      <c r="B57" s="122"/>
      <c r="C57" s="1215" t="s">
        <v>48</v>
      </c>
      <c r="D57" s="1215"/>
      <c r="E57" s="1216"/>
      <c r="F57" s="356">
        <v>1417</v>
      </c>
      <c r="G57" s="356">
        <v>1411</v>
      </c>
      <c r="H57" s="357">
        <v>1634</v>
      </c>
    </row>
    <row r="58" spans="2:8" ht="45.75" customHeight="1" x14ac:dyDescent="0.2">
      <c r="B58" s="123"/>
      <c r="C58" s="1203" t="s">
        <v>569</v>
      </c>
      <c r="D58" s="1204"/>
      <c r="E58" s="1205"/>
      <c r="F58" s="358">
        <v>344</v>
      </c>
      <c r="G58" s="358">
        <v>432</v>
      </c>
      <c r="H58" s="359">
        <v>616</v>
      </c>
    </row>
    <row r="59" spans="2:8" ht="45.75" customHeight="1" x14ac:dyDescent="0.2">
      <c r="B59" s="123"/>
      <c r="C59" s="1203" t="s">
        <v>570</v>
      </c>
      <c r="D59" s="1204"/>
      <c r="E59" s="1205"/>
      <c r="F59" s="358">
        <v>465</v>
      </c>
      <c r="G59" s="358">
        <v>465</v>
      </c>
      <c r="H59" s="359">
        <v>465</v>
      </c>
    </row>
    <row r="60" spans="2:8" ht="45.75" customHeight="1" x14ac:dyDescent="0.2">
      <c r="B60" s="123"/>
      <c r="C60" s="1203" t="s">
        <v>571</v>
      </c>
      <c r="D60" s="1204"/>
      <c r="E60" s="1205"/>
      <c r="F60" s="358">
        <v>69</v>
      </c>
      <c r="G60" s="358">
        <v>80</v>
      </c>
      <c r="H60" s="359">
        <v>71</v>
      </c>
    </row>
    <row r="61" spans="2:8" ht="45.75" customHeight="1" x14ac:dyDescent="0.2">
      <c r="B61" s="123"/>
      <c r="C61" s="1203" t="s">
        <v>573</v>
      </c>
      <c r="D61" s="1204"/>
      <c r="E61" s="1205"/>
      <c r="F61" s="358">
        <v>42</v>
      </c>
      <c r="G61" s="358">
        <v>52</v>
      </c>
      <c r="H61" s="359">
        <v>58</v>
      </c>
    </row>
    <row r="62" spans="2:8" ht="45.75" customHeight="1" thickBot="1" x14ac:dyDescent="0.25">
      <c r="B62" s="124"/>
      <c r="C62" s="1206" t="s">
        <v>572</v>
      </c>
      <c r="D62" s="1207"/>
      <c r="E62" s="1208"/>
      <c r="F62" s="360">
        <v>52</v>
      </c>
      <c r="G62" s="360">
        <v>52</v>
      </c>
      <c r="H62" s="361">
        <v>53</v>
      </c>
    </row>
    <row r="63" spans="2:8" ht="52.5" customHeight="1" thickBot="1" x14ac:dyDescent="0.25">
      <c r="B63" s="125"/>
      <c r="C63" s="1209" t="s">
        <v>49</v>
      </c>
      <c r="D63" s="1209"/>
      <c r="E63" s="1210"/>
      <c r="F63" s="362">
        <v>3285</v>
      </c>
      <c r="G63" s="362">
        <v>3476</v>
      </c>
      <c r="H63" s="363">
        <v>3728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BGj+IHcQWMg0w0eMvw1h5mUjwMRhU4t7qB9AMXax9naWIbnlLjA4QGgEjdUQs+7J1LWJw4Z1/gBTTeqxJl68qw==" saltValue="9FNxpqKUeFWEh7ONz8Ci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101109</v>
      </c>
      <c r="E3" s="144"/>
      <c r="F3" s="145">
        <v>117234</v>
      </c>
      <c r="G3" s="146"/>
      <c r="H3" s="147"/>
    </row>
    <row r="4" spans="1:8" x14ac:dyDescent="0.2">
      <c r="A4" s="148"/>
      <c r="B4" s="149"/>
      <c r="C4" s="150"/>
      <c r="D4" s="151">
        <v>30642</v>
      </c>
      <c r="E4" s="152"/>
      <c r="F4" s="153">
        <v>59796</v>
      </c>
      <c r="G4" s="154"/>
      <c r="H4" s="155"/>
    </row>
    <row r="5" spans="1:8" x14ac:dyDescent="0.2">
      <c r="A5" s="136" t="s">
        <v>525</v>
      </c>
      <c r="B5" s="141"/>
      <c r="C5" s="142"/>
      <c r="D5" s="143">
        <v>128910</v>
      </c>
      <c r="E5" s="144"/>
      <c r="F5" s="145">
        <v>97758</v>
      </c>
      <c r="G5" s="146"/>
      <c r="H5" s="147"/>
    </row>
    <row r="6" spans="1:8" x14ac:dyDescent="0.2">
      <c r="A6" s="148"/>
      <c r="B6" s="149"/>
      <c r="C6" s="150"/>
      <c r="D6" s="151">
        <v>19807</v>
      </c>
      <c r="E6" s="152"/>
      <c r="F6" s="153">
        <v>45946</v>
      </c>
      <c r="G6" s="154"/>
      <c r="H6" s="155"/>
    </row>
    <row r="7" spans="1:8" x14ac:dyDescent="0.2">
      <c r="A7" s="136" t="s">
        <v>526</v>
      </c>
      <c r="B7" s="141"/>
      <c r="C7" s="142"/>
      <c r="D7" s="143">
        <v>92444</v>
      </c>
      <c r="E7" s="144"/>
      <c r="F7" s="145">
        <v>91338</v>
      </c>
      <c r="G7" s="146"/>
      <c r="H7" s="147"/>
    </row>
    <row r="8" spans="1:8" x14ac:dyDescent="0.2">
      <c r="A8" s="148"/>
      <c r="B8" s="149"/>
      <c r="C8" s="150"/>
      <c r="D8" s="151">
        <v>56031</v>
      </c>
      <c r="E8" s="152"/>
      <c r="F8" s="153">
        <v>43989</v>
      </c>
      <c r="G8" s="154"/>
      <c r="H8" s="155"/>
    </row>
    <row r="9" spans="1:8" x14ac:dyDescent="0.2">
      <c r="A9" s="136" t="s">
        <v>527</v>
      </c>
      <c r="B9" s="141"/>
      <c r="C9" s="142"/>
      <c r="D9" s="143">
        <v>153892</v>
      </c>
      <c r="E9" s="144"/>
      <c r="F9" s="145">
        <v>103975</v>
      </c>
      <c r="G9" s="146"/>
      <c r="H9" s="147"/>
    </row>
    <row r="10" spans="1:8" x14ac:dyDescent="0.2">
      <c r="A10" s="148"/>
      <c r="B10" s="149"/>
      <c r="C10" s="150"/>
      <c r="D10" s="151">
        <v>108565</v>
      </c>
      <c r="E10" s="152"/>
      <c r="F10" s="153">
        <v>52698</v>
      </c>
      <c r="G10" s="154"/>
      <c r="H10" s="155"/>
    </row>
    <row r="11" spans="1:8" x14ac:dyDescent="0.2">
      <c r="A11" s="136" t="s">
        <v>528</v>
      </c>
      <c r="B11" s="141"/>
      <c r="C11" s="142"/>
      <c r="D11" s="143">
        <v>115354</v>
      </c>
      <c r="E11" s="144"/>
      <c r="F11" s="145">
        <v>112678</v>
      </c>
      <c r="G11" s="146"/>
      <c r="H11" s="147"/>
    </row>
    <row r="12" spans="1:8" x14ac:dyDescent="0.2">
      <c r="A12" s="148"/>
      <c r="B12" s="149"/>
      <c r="C12" s="156"/>
      <c r="D12" s="151">
        <v>83101</v>
      </c>
      <c r="E12" s="152"/>
      <c r="F12" s="153">
        <v>55165</v>
      </c>
      <c r="G12" s="154"/>
      <c r="H12" s="155"/>
    </row>
    <row r="13" spans="1:8" x14ac:dyDescent="0.2">
      <c r="A13" s="136"/>
      <c r="B13" s="141"/>
      <c r="C13" s="157"/>
      <c r="D13" s="158">
        <v>118342</v>
      </c>
      <c r="E13" s="159"/>
      <c r="F13" s="160">
        <v>104597</v>
      </c>
      <c r="G13" s="161"/>
      <c r="H13" s="147"/>
    </row>
    <row r="14" spans="1:8" x14ac:dyDescent="0.2">
      <c r="A14" s="148"/>
      <c r="B14" s="149"/>
      <c r="C14" s="150"/>
      <c r="D14" s="151">
        <v>59629</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8.8000000000000007</v>
      </c>
      <c r="C19" s="162">
        <f>ROUND(VALUE(SUBSTITUTE(実質収支比率等に係る経年分析!G$48,"▲","-")),2)</f>
        <v>14.28</v>
      </c>
      <c r="D19" s="162">
        <f>ROUND(VALUE(SUBSTITUTE(実質収支比率等に係る経年分析!H$48,"▲","-")),2)</f>
        <v>15.17</v>
      </c>
      <c r="E19" s="162">
        <f>ROUND(VALUE(SUBSTITUTE(実質収支比率等に係る経年分析!I$48,"▲","-")),2)</f>
        <v>13.32</v>
      </c>
      <c r="F19" s="162">
        <f>ROUND(VALUE(SUBSTITUTE(実質収支比率等に係る経年分析!J$48,"▲","-")),2)</f>
        <v>13.69</v>
      </c>
    </row>
    <row r="20" spans="1:11" x14ac:dyDescent="0.2">
      <c r="A20" s="162" t="s">
        <v>53</v>
      </c>
      <c r="B20" s="162">
        <f>ROUND(VALUE(SUBSTITUTE(実質収支比率等に係る経年分析!F$47,"▲","-")),2)</f>
        <v>17.059999999999999</v>
      </c>
      <c r="C20" s="162">
        <f>ROUND(VALUE(SUBSTITUTE(実質収支比率等に係る経年分析!G$47,"▲","-")),2)</f>
        <v>20.54</v>
      </c>
      <c r="D20" s="162">
        <f>ROUND(VALUE(SUBSTITUTE(実質収支比率等に係る経年分析!H$47,"▲","-")),2)</f>
        <v>28.36</v>
      </c>
      <c r="E20" s="162">
        <f>ROUND(VALUE(SUBSTITUTE(実質収支比率等に係る経年分析!I$47,"▲","-")),2)</f>
        <v>31.24</v>
      </c>
      <c r="F20" s="162">
        <f>ROUND(VALUE(SUBSTITUTE(実質収支比率等に係る経年分析!J$47,"▲","-")),2)</f>
        <v>31.26</v>
      </c>
    </row>
    <row r="21" spans="1:11" x14ac:dyDescent="0.2">
      <c r="A21" s="162" t="s">
        <v>54</v>
      </c>
      <c r="B21" s="162">
        <f>IF(ISNUMBER(VALUE(SUBSTITUTE(実質収支比率等に係る経年分析!F$49,"▲","-"))),ROUND(VALUE(SUBSTITUTE(実質収支比率等に係る経年分析!F$49,"▲","-")),2),NA())</f>
        <v>2.7</v>
      </c>
      <c r="C21" s="162">
        <f>IF(ISNUMBER(VALUE(SUBSTITUTE(実質収支比率等に係る経年分析!G$49,"▲","-"))),ROUND(VALUE(SUBSTITUTE(実質収支比率等に係る経年分析!G$49,"▲","-")),2),NA())</f>
        <v>10.039999999999999</v>
      </c>
      <c r="D21" s="162">
        <f>IF(ISNUMBER(VALUE(SUBSTITUTE(実質収支比率等に係る経年分析!H$49,"▲","-"))),ROUND(VALUE(SUBSTITUTE(実質収支比率等に係る経年分析!H$49,"▲","-")),2),NA())</f>
        <v>7.83</v>
      </c>
      <c r="E21" s="162">
        <f>IF(ISNUMBER(VALUE(SUBSTITUTE(実質収支比率等に係る経年分析!I$49,"▲","-"))),ROUND(VALUE(SUBSTITUTE(実質収支比率等に係る経年分析!I$49,"▲","-")),2),NA())</f>
        <v>0.71</v>
      </c>
      <c r="F21" s="162">
        <f>IF(ISNUMBER(VALUE(SUBSTITUTE(実質収支比率等に係る経年分析!J$49,"▲","-"))),ROUND(VALUE(SUBSTITUTE(実質収支比率等に係る経年分析!J$49,"▲","-")),2),NA())</f>
        <v>0.85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0.28999999999999998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直営診療所特別会計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x14ac:dyDescent="0.2">
      <c r="A31" s="163" t="str">
        <f>IF(連結実質赤字比率に係る赤字・黒字の構成分析!C$39="",NA(),連結実質赤字比率に係る赤字・黒字の構成分析!C$39)</f>
        <v>国民健康保険上中診療所事業会計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0.43</v>
      </c>
    </row>
    <row r="32" spans="1:11" x14ac:dyDescent="0.2">
      <c r="A32" s="163" t="str">
        <f>IF(連結実質赤字比率に係る赤字・黒字の構成分析!C$38="",NA(),連結実質赤字比率に係る赤字・黒字の構成分析!C$38)</f>
        <v>介護保険特別会計（事業勘定）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2.0099999999999998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1.1299999999999999</v>
      </c>
    </row>
    <row r="33" spans="1:16" x14ac:dyDescent="0.2">
      <c r="A33" s="163" t="str">
        <f>IF(連結実質赤字比率に係る赤字・黒字の構成分析!C$37="",NA(),連結実質赤字比率に係る赤字・黒字の構成分析!C$37)</f>
        <v>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3.87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6.02</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8.0500000000000007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13.22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13.64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18.190000000000001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19.43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1207</v>
      </c>
      <c r="E42" s="164"/>
      <c r="F42" s="164"/>
      <c r="G42" s="164">
        <f>'実質公債費比率（分子）の構造'!L$52</f>
        <v>1268</v>
      </c>
      <c r="H42" s="164"/>
      <c r="I42" s="164"/>
      <c r="J42" s="164">
        <f>'実質公債費比率（分子）の構造'!M$52</f>
        <v>1198</v>
      </c>
      <c r="K42" s="164"/>
      <c r="L42" s="164"/>
      <c r="M42" s="164">
        <f>'実質公債費比率（分子）の構造'!N$52</f>
        <v>1161</v>
      </c>
      <c r="N42" s="164"/>
      <c r="O42" s="164"/>
      <c r="P42" s="164">
        <f>'実質公債費比率（分子）の構造'!O$52</f>
        <v>1107</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207</v>
      </c>
      <c r="C45" s="164"/>
      <c r="D45" s="164"/>
      <c r="E45" s="164">
        <f>'実質公債費比率（分子）の構造'!L$49</f>
        <v>210</v>
      </c>
      <c r="F45" s="164"/>
      <c r="G45" s="164"/>
      <c r="H45" s="164">
        <f>'実質公債費比率（分子）の構造'!M$49</f>
        <v>216</v>
      </c>
      <c r="I45" s="164"/>
      <c r="J45" s="164"/>
      <c r="K45" s="164">
        <f>'実質公債費比率（分子）の構造'!N$49</f>
        <v>225</v>
      </c>
      <c r="L45" s="164"/>
      <c r="M45" s="164"/>
      <c r="N45" s="164">
        <f>'実質公債費比率（分子）の構造'!O$49</f>
        <v>255</v>
      </c>
      <c r="O45" s="164"/>
      <c r="P45" s="164"/>
    </row>
    <row r="46" spans="1:16" x14ac:dyDescent="0.2">
      <c r="A46" s="164" t="s">
        <v>64</v>
      </c>
      <c r="B46" s="164">
        <f>'実質公債費比率（分子）の構造'!K$48</f>
        <v>475</v>
      </c>
      <c r="C46" s="164"/>
      <c r="D46" s="164"/>
      <c r="E46" s="164">
        <f>'実質公債費比率（分子）の構造'!L$48</f>
        <v>499</v>
      </c>
      <c r="F46" s="164"/>
      <c r="G46" s="164"/>
      <c r="H46" s="164">
        <f>'実質公債費比率（分子）の構造'!M$48</f>
        <v>439</v>
      </c>
      <c r="I46" s="164"/>
      <c r="J46" s="164"/>
      <c r="K46" s="164">
        <f>'実質公債費比率（分子）の構造'!N$48</f>
        <v>539</v>
      </c>
      <c r="L46" s="164"/>
      <c r="M46" s="164"/>
      <c r="N46" s="164">
        <f>'実質公債費比率（分子）の構造'!O$48</f>
        <v>445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1283</v>
      </c>
      <c r="C49" s="164"/>
      <c r="D49" s="164"/>
      <c r="E49" s="164">
        <f>'実質公債費比率（分子）の構造'!L$45</f>
        <v>1305</v>
      </c>
      <c r="F49" s="164"/>
      <c r="G49" s="164"/>
      <c r="H49" s="164">
        <f>'実質公債費比率（分子）の構造'!M$45</f>
        <v>1274</v>
      </c>
      <c r="I49" s="164"/>
      <c r="J49" s="164"/>
      <c r="K49" s="164">
        <f>'実質公債費比率（分子）の構造'!N$45</f>
        <v>1269</v>
      </c>
      <c r="L49" s="164"/>
      <c r="M49" s="164"/>
      <c r="N49" s="164">
        <f>'実質公債費比率（分子）の構造'!O$45</f>
        <v>1220</v>
      </c>
      <c r="O49" s="164"/>
      <c r="P49" s="164"/>
    </row>
    <row r="50" spans="1:16" x14ac:dyDescent="0.2">
      <c r="A50" s="164" t="s">
        <v>67</v>
      </c>
      <c r="B50" s="164" t="e">
        <f>NA()</f>
        <v>#N/A</v>
      </c>
      <c r="C50" s="164">
        <f>IF(ISNUMBER('実質公債費比率（分子）の構造'!K$53),'実質公債費比率（分子）の構造'!K$53,NA())</f>
        <v>758</v>
      </c>
      <c r="D50" s="164" t="e">
        <f>NA()</f>
        <v>#N/A</v>
      </c>
      <c r="E50" s="164" t="e">
        <f>NA()</f>
        <v>#N/A</v>
      </c>
      <c r="F50" s="164">
        <f>IF(ISNUMBER('実質公債費比率（分子）の構造'!L$53),'実質公債費比率（分子）の構造'!L$53,NA())</f>
        <v>746</v>
      </c>
      <c r="G50" s="164" t="e">
        <f>NA()</f>
        <v>#N/A</v>
      </c>
      <c r="H50" s="164" t="e">
        <f>NA()</f>
        <v>#N/A</v>
      </c>
      <c r="I50" s="164">
        <f>IF(ISNUMBER('実質公債費比率（分子）の構造'!M$53),'実質公債費比率（分子）の構造'!M$53,NA())</f>
        <v>731</v>
      </c>
      <c r="J50" s="164" t="e">
        <f>NA()</f>
        <v>#N/A</v>
      </c>
      <c r="K50" s="164" t="e">
        <f>NA()</f>
        <v>#N/A</v>
      </c>
      <c r="L50" s="164">
        <f>IF(ISNUMBER('実質公債費比率（分子）の構造'!N$53),'実質公債費比率（分子）の構造'!N$53,NA())</f>
        <v>872</v>
      </c>
      <c r="M50" s="164" t="e">
        <f>NA()</f>
        <v>#N/A</v>
      </c>
      <c r="N50" s="164" t="e">
        <f>NA()</f>
        <v>#N/A</v>
      </c>
      <c r="O50" s="164">
        <f>IF(ISNUMBER('実質公債費比率（分子）の構造'!O$53),'実質公債費比率（分子）の構造'!O$53,NA())</f>
        <v>813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10139</v>
      </c>
      <c r="E56" s="163"/>
      <c r="F56" s="163"/>
      <c r="G56" s="163">
        <f>'将来負担比率（分子）の構造'!J$52</f>
        <v>9396</v>
      </c>
      <c r="H56" s="163"/>
      <c r="I56" s="163"/>
      <c r="J56" s="163">
        <f>'将来負担比率（分子）の構造'!K$52</f>
        <v>9039</v>
      </c>
      <c r="K56" s="163"/>
      <c r="L56" s="163"/>
      <c r="M56" s="163">
        <f>'将来負担比率（分子）の構造'!L$52</f>
        <v>9185</v>
      </c>
      <c r="N56" s="163"/>
      <c r="O56" s="163"/>
      <c r="P56" s="163">
        <f>'将来負担比率（分子）の構造'!M$52</f>
        <v>9043</v>
      </c>
    </row>
    <row r="57" spans="1:16" x14ac:dyDescent="0.2">
      <c r="A57" s="163" t="s">
        <v>42</v>
      </c>
      <c r="B57" s="163"/>
      <c r="C57" s="163"/>
      <c r="D57" s="163">
        <f>'将来負担比率（分子）の構造'!I$51</f>
        <v>244</v>
      </c>
      <c r="E57" s="163"/>
      <c r="F57" s="163"/>
      <c r="G57" s="163">
        <f>'将来負担比率（分子）の構造'!J$51</f>
        <v>224</v>
      </c>
      <c r="H57" s="163"/>
      <c r="I57" s="163"/>
      <c r="J57" s="163">
        <f>'将来負担比率（分子）の構造'!K$51</f>
        <v>114</v>
      </c>
      <c r="K57" s="163"/>
      <c r="L57" s="163"/>
      <c r="M57" s="163">
        <f>'将来負担比率（分子）の構造'!L$51</f>
        <v>76</v>
      </c>
      <c r="N57" s="163"/>
      <c r="O57" s="163"/>
      <c r="P57" s="163">
        <f>'将来負担比率（分子）の構造'!M$51</f>
        <v>39</v>
      </c>
    </row>
    <row r="58" spans="1:16" x14ac:dyDescent="0.2">
      <c r="A58" s="163" t="s">
        <v>41</v>
      </c>
      <c r="B58" s="163"/>
      <c r="C58" s="163"/>
      <c r="D58" s="163">
        <f>'将来負担比率（分子）の構造'!I$50</f>
        <v>2115</v>
      </c>
      <c r="E58" s="163"/>
      <c r="F58" s="163"/>
      <c r="G58" s="163">
        <f>'将来負担比率（分子）の構造'!J$50</f>
        <v>2493</v>
      </c>
      <c r="H58" s="163"/>
      <c r="I58" s="163"/>
      <c r="J58" s="163">
        <f>'将来負担比率（分子）の構造'!K$50</f>
        <v>3634</v>
      </c>
      <c r="K58" s="163"/>
      <c r="L58" s="163"/>
      <c r="M58" s="163">
        <f>'将来負担比率（分子）の構造'!L$50</f>
        <v>3878</v>
      </c>
      <c r="N58" s="163"/>
      <c r="O58" s="163"/>
      <c r="P58" s="163">
        <f>'将来負担比率（分子）の構造'!M$50</f>
        <v>4189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v>
      </c>
      <c r="C61" s="163"/>
      <c r="D61" s="163"/>
      <c r="E61" s="163">
        <f>'将来負担比率（分子）の構造'!J$46</f>
        <v>4</v>
      </c>
      <c r="F61" s="163"/>
      <c r="G61" s="163"/>
      <c r="H61" s="163">
        <f>'将来負担比率（分子）の構造'!K$46</f>
        <v>3</v>
      </c>
      <c r="I61" s="163"/>
      <c r="J61" s="163"/>
      <c r="K61" s="163">
        <f>'将来負担比率（分子）の構造'!L$46</f>
        <v>2</v>
      </c>
      <c r="L61" s="163"/>
      <c r="M61" s="163"/>
      <c r="N61" s="163">
        <f>'将来負担比率（分子）の構造'!M$46</f>
        <v>1</v>
      </c>
      <c r="O61" s="163"/>
      <c r="P61" s="163"/>
    </row>
    <row r="62" spans="1:16" x14ac:dyDescent="0.2">
      <c r="A62" s="163" t="s">
        <v>35</v>
      </c>
      <c r="B62" s="163">
        <f>'将来負担比率（分子）の構造'!I$45</f>
        <v>1923</v>
      </c>
      <c r="C62" s="163"/>
      <c r="D62" s="163"/>
      <c r="E62" s="163">
        <f>'将来負担比率（分子）の構造'!J$45</f>
        <v>1926</v>
      </c>
      <c r="F62" s="163"/>
      <c r="G62" s="163"/>
      <c r="H62" s="163">
        <f>'将来負担比率（分子）の構造'!K$45</f>
        <v>1883</v>
      </c>
      <c r="I62" s="163"/>
      <c r="J62" s="163"/>
      <c r="K62" s="163">
        <f>'将来負担比率（分子）の構造'!L$45</f>
        <v>1825</v>
      </c>
      <c r="L62" s="163"/>
      <c r="M62" s="163"/>
      <c r="N62" s="163">
        <f>'将来負担比率（分子）の構造'!M$45</f>
        <v>1836</v>
      </c>
      <c r="O62" s="163"/>
      <c r="P62" s="163"/>
    </row>
    <row r="63" spans="1:16" x14ac:dyDescent="0.2">
      <c r="A63" s="163" t="s">
        <v>34</v>
      </c>
      <c r="B63" s="163">
        <f>'将来負担比率（分子）の構造'!I$44</f>
        <v>1457</v>
      </c>
      <c r="C63" s="163"/>
      <c r="D63" s="163"/>
      <c r="E63" s="163">
        <f>'将来負担比率（分子）の構造'!J$44</f>
        <v>1626</v>
      </c>
      <c r="F63" s="163"/>
      <c r="G63" s="163"/>
      <c r="H63" s="163">
        <f>'将来負担比率（分子）の構造'!K$44</f>
        <v>2332</v>
      </c>
      <c r="I63" s="163"/>
      <c r="J63" s="163"/>
      <c r="K63" s="163">
        <f>'将来負担比率（分子）の構造'!L$44</f>
        <v>2275</v>
      </c>
      <c r="L63" s="163"/>
      <c r="M63" s="163"/>
      <c r="N63" s="163">
        <f>'将来負担比率（分子）の構造'!M$44</f>
        <v>2132</v>
      </c>
      <c r="O63" s="163"/>
      <c r="P63" s="163"/>
    </row>
    <row r="64" spans="1:16" x14ac:dyDescent="0.2">
      <c r="A64" s="163" t="s">
        <v>33</v>
      </c>
      <c r="B64" s="163">
        <f>'将来負担比率（分子）の構造'!I$43</f>
        <v>2959</v>
      </c>
      <c r="C64" s="163"/>
      <c r="D64" s="163"/>
      <c r="E64" s="163">
        <f>'将来負担比率（分子）の構造'!J$43</f>
        <v>2615</v>
      </c>
      <c r="F64" s="163"/>
      <c r="G64" s="163"/>
      <c r="H64" s="163">
        <f>'将来負担比率（分子）の構造'!K$43</f>
        <v>2247</v>
      </c>
      <c r="I64" s="163"/>
      <c r="J64" s="163"/>
      <c r="K64" s="163">
        <f>'将来負担比率（分子）の構造'!L$43</f>
        <v>2647</v>
      </c>
      <c r="L64" s="163"/>
      <c r="M64" s="163"/>
      <c r="N64" s="163">
        <f>'将来負担比率（分子）の構造'!M$43</f>
        <v>2369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10354</v>
      </c>
      <c r="C66" s="163"/>
      <c r="D66" s="163"/>
      <c r="E66" s="163">
        <f>'将来負担比率（分子）の構造'!J$41</f>
        <v>10067</v>
      </c>
      <c r="F66" s="163"/>
      <c r="G66" s="163"/>
      <c r="H66" s="163">
        <f>'将来負担比率（分子）の構造'!K$41</f>
        <v>9531</v>
      </c>
      <c r="I66" s="163"/>
      <c r="J66" s="163"/>
      <c r="K66" s="163">
        <f>'将来負担比率（分子）の構造'!L$41</f>
        <v>9413</v>
      </c>
      <c r="L66" s="163"/>
      <c r="M66" s="163"/>
      <c r="N66" s="163">
        <f>'将来負担比率（分子）の構造'!M$41</f>
        <v>9141</v>
      </c>
      <c r="O66" s="163"/>
      <c r="P66" s="163"/>
    </row>
    <row r="67" spans="1:16" x14ac:dyDescent="0.2">
      <c r="A67" s="163" t="s">
        <v>71</v>
      </c>
      <c r="B67" s="163" t="e">
        <f>NA()</f>
        <v>#N/A</v>
      </c>
      <c r="C67" s="163">
        <f>IF(ISNUMBER('将来負担比率（分子）の構造'!I$53), IF('将来負担比率（分子）の構造'!I$53 &lt; 0, 0, '将来負担比率（分子）の構造'!I$53), NA())</f>
        <v>4200</v>
      </c>
      <c r="D67" s="163" t="e">
        <f>NA()</f>
        <v>#N/A</v>
      </c>
      <c r="E67" s="163" t="e">
        <f>NA()</f>
        <v>#N/A</v>
      </c>
      <c r="F67" s="163">
        <f>IF(ISNUMBER('将来負担比率（分子）の構造'!J$53), IF('将来負担比率（分子）の構造'!J$53 &lt; 0, 0, '将来負担比率（分子）の構造'!J$53), NA())</f>
        <v>4126</v>
      </c>
      <c r="G67" s="163" t="e">
        <f>NA()</f>
        <v>#N/A</v>
      </c>
      <c r="H67" s="163" t="e">
        <f>NA()</f>
        <v>#N/A</v>
      </c>
      <c r="I67" s="163">
        <f>IF(ISNUMBER('将来負担比率（分子）の構造'!K$53), IF('将来負担比率（分子）の構造'!K$53 &lt; 0, 0, '将来負担比率（分子）の構造'!K$53), NA())</f>
        <v>3208</v>
      </c>
      <c r="J67" s="163" t="e">
        <f>NA()</f>
        <v>#N/A</v>
      </c>
      <c r="K67" s="163" t="e">
        <f>NA()</f>
        <v>#N/A</v>
      </c>
      <c r="L67" s="163">
        <f>IF(ISNUMBER('将来負担比率（分子）の構造'!L$53), IF('将来負担比率（分子）の構造'!L$53 &lt; 0, 0, '将来負担比率（分子）の構造'!L$53), NA())</f>
        <v>3022</v>
      </c>
      <c r="M67" s="163" t="e">
        <f>NA()</f>
        <v>#N/A</v>
      </c>
      <c r="N67" s="163" t="e">
        <f>NA()</f>
        <v>#N/A</v>
      </c>
      <c r="O67" s="163">
        <f>IF(ISNUMBER('将来負担比率（分子）の構造'!M$53), IF('将来負担比率（分子）の構造'!M$53 &lt; 0, 0, '将来負担比率（分子）の構造'!M$53), NA())</f>
        <v>2208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1817</v>
      </c>
      <c r="C72" s="167">
        <f>基金残高に係る経年分析!G55</f>
        <v>1987</v>
      </c>
      <c r="D72" s="167">
        <f>基金残高に係る経年分析!H55</f>
        <v>2009</v>
      </c>
    </row>
    <row r="73" spans="1:16" x14ac:dyDescent="0.2">
      <c r="A73" s="166" t="s">
        <v>74</v>
      </c>
      <c r="B73" s="167">
        <f>基金残高に係る経年分析!F56</f>
        <v>52</v>
      </c>
      <c r="C73" s="167">
        <f>基金残高に係る経年分析!G56</f>
        <v>78</v>
      </c>
      <c r="D73" s="167">
        <f>基金残高に係る経年分析!H56</f>
        <v>86</v>
      </c>
    </row>
    <row r="74" spans="1:16" x14ac:dyDescent="0.2">
      <c r="A74" s="166" t="s">
        <v>75</v>
      </c>
      <c r="B74" s="167">
        <f>基金残高に係る経年分析!F57</f>
        <v>1417</v>
      </c>
      <c r="C74" s="167">
        <f>基金残高に係る経年分析!G57</f>
        <v>1411</v>
      </c>
      <c r="D74" s="167">
        <f>基金残高に係る経年分析!H57</f>
        <v>1634</v>
      </c>
    </row>
  </sheetData>
  <sheetProtection algorithmName="SHA-512" hashValue="F3lQyQPIBSF/koncfjjDUfHem6C6D5pizNtDw81Np8hRZOiJ4KR8ri7OvducnU5JPEcmGMV5tapZj+V/jWNppA==" saltValue="84juZ8AcUKYR5W3UKK+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1857799</v>
      </c>
      <c r="S5" s="674"/>
      <c r="T5" s="674"/>
      <c r="U5" s="674"/>
      <c r="V5" s="674"/>
      <c r="W5" s="674"/>
      <c r="X5" s="674"/>
      <c r="Y5" s="702"/>
      <c r="Z5" s="715">
        <v>13.8</v>
      </c>
      <c r="AA5" s="715"/>
      <c r="AB5" s="715"/>
      <c r="AC5" s="715"/>
      <c r="AD5" s="716">
        <v>1857799</v>
      </c>
      <c r="AE5" s="716"/>
      <c r="AF5" s="716"/>
      <c r="AG5" s="716"/>
      <c r="AH5" s="716"/>
      <c r="AI5" s="716"/>
      <c r="AJ5" s="716"/>
      <c r="AK5" s="716"/>
      <c r="AL5" s="703">
        <v>28.2</v>
      </c>
      <c r="AM5" s="685"/>
      <c r="AN5" s="685"/>
      <c r="AO5" s="704"/>
      <c r="AP5" s="676" t="s">
        <v>216</v>
      </c>
      <c r="AQ5" s="677"/>
      <c r="AR5" s="677"/>
      <c r="AS5" s="677"/>
      <c r="AT5" s="677"/>
      <c r="AU5" s="677"/>
      <c r="AV5" s="677"/>
      <c r="AW5" s="677"/>
      <c r="AX5" s="677"/>
      <c r="AY5" s="677"/>
      <c r="AZ5" s="677"/>
      <c r="BA5" s="677"/>
      <c r="BB5" s="677"/>
      <c r="BC5" s="677"/>
      <c r="BD5" s="677"/>
      <c r="BE5" s="677"/>
      <c r="BF5" s="678"/>
      <c r="BG5" s="621">
        <v>1848465</v>
      </c>
      <c r="BH5" s="622"/>
      <c r="BI5" s="622"/>
      <c r="BJ5" s="622"/>
      <c r="BK5" s="622"/>
      <c r="BL5" s="622"/>
      <c r="BM5" s="622"/>
      <c r="BN5" s="623"/>
      <c r="BO5" s="659">
        <v>99.5</v>
      </c>
      <c r="BP5" s="659"/>
      <c r="BQ5" s="659"/>
      <c r="BR5" s="659"/>
      <c r="BS5" s="660">
        <v>36683</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140085</v>
      </c>
      <c r="S6" s="622"/>
      <c r="T6" s="622"/>
      <c r="U6" s="622"/>
      <c r="V6" s="622"/>
      <c r="W6" s="622"/>
      <c r="X6" s="622"/>
      <c r="Y6" s="623"/>
      <c r="Z6" s="659">
        <v>1</v>
      </c>
      <c r="AA6" s="659"/>
      <c r="AB6" s="659"/>
      <c r="AC6" s="659"/>
      <c r="AD6" s="660">
        <v>140085</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1848465</v>
      </c>
      <c r="BH6" s="622"/>
      <c r="BI6" s="622"/>
      <c r="BJ6" s="622"/>
      <c r="BK6" s="622"/>
      <c r="BL6" s="622"/>
      <c r="BM6" s="622"/>
      <c r="BN6" s="623"/>
      <c r="BO6" s="659">
        <v>99.5</v>
      </c>
      <c r="BP6" s="659"/>
      <c r="BQ6" s="659"/>
      <c r="BR6" s="659"/>
      <c r="BS6" s="660">
        <v>36683</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84531</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84531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732</v>
      </c>
      <c r="S7" s="622"/>
      <c r="T7" s="622"/>
      <c r="U7" s="622"/>
      <c r="V7" s="622"/>
      <c r="W7" s="622"/>
      <c r="X7" s="622"/>
      <c r="Y7" s="623"/>
      <c r="Z7" s="659">
        <v>0</v>
      </c>
      <c r="AA7" s="659"/>
      <c r="AB7" s="659"/>
      <c r="AC7" s="659"/>
      <c r="AD7" s="660">
        <v>732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744665</v>
      </c>
      <c r="BH7" s="622"/>
      <c r="BI7" s="622"/>
      <c r="BJ7" s="622"/>
      <c r="BK7" s="622"/>
      <c r="BL7" s="622"/>
      <c r="BM7" s="622"/>
      <c r="BN7" s="623"/>
      <c r="BO7" s="659">
        <v>40.1</v>
      </c>
      <c r="BP7" s="659"/>
      <c r="BQ7" s="659"/>
      <c r="BR7" s="659"/>
      <c r="BS7" s="660">
        <v>36683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3294339</v>
      </c>
      <c r="CS7" s="622"/>
      <c r="CT7" s="622"/>
      <c r="CU7" s="622"/>
      <c r="CV7" s="622"/>
      <c r="CW7" s="622"/>
      <c r="CX7" s="622"/>
      <c r="CY7" s="623"/>
      <c r="CZ7" s="659">
        <v>26.3</v>
      </c>
      <c r="DA7" s="659"/>
      <c r="DB7" s="659"/>
      <c r="DC7" s="659"/>
      <c r="DD7" s="627">
        <v>592707</v>
      </c>
      <c r="DE7" s="622"/>
      <c r="DF7" s="622"/>
      <c r="DG7" s="622"/>
      <c r="DH7" s="622"/>
      <c r="DI7" s="622"/>
      <c r="DJ7" s="622"/>
      <c r="DK7" s="622"/>
      <c r="DL7" s="622"/>
      <c r="DM7" s="622"/>
      <c r="DN7" s="622"/>
      <c r="DO7" s="622"/>
      <c r="DP7" s="623"/>
      <c r="DQ7" s="627">
        <v>1876190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15547</v>
      </c>
      <c r="S8" s="622"/>
      <c r="T8" s="622"/>
      <c r="U8" s="622"/>
      <c r="V8" s="622"/>
      <c r="W8" s="622"/>
      <c r="X8" s="622"/>
      <c r="Y8" s="623"/>
      <c r="Z8" s="659">
        <v>0.1</v>
      </c>
      <c r="AA8" s="659"/>
      <c r="AB8" s="659"/>
      <c r="AC8" s="659"/>
      <c r="AD8" s="660">
        <v>15547</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21953</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2791913</v>
      </c>
      <c r="CS8" s="622"/>
      <c r="CT8" s="622"/>
      <c r="CU8" s="622"/>
      <c r="CV8" s="622"/>
      <c r="CW8" s="622"/>
      <c r="CX8" s="622"/>
      <c r="CY8" s="623"/>
      <c r="CZ8" s="659">
        <v>22.3</v>
      </c>
      <c r="DA8" s="659"/>
      <c r="DB8" s="659"/>
      <c r="DC8" s="659"/>
      <c r="DD8" s="627">
        <v>140608</v>
      </c>
      <c r="DE8" s="622"/>
      <c r="DF8" s="622"/>
      <c r="DG8" s="622"/>
      <c r="DH8" s="622"/>
      <c r="DI8" s="622"/>
      <c r="DJ8" s="622"/>
      <c r="DK8" s="622"/>
      <c r="DL8" s="622"/>
      <c r="DM8" s="622"/>
      <c r="DN8" s="622"/>
      <c r="DO8" s="622"/>
      <c r="DP8" s="623"/>
      <c r="DQ8" s="627">
        <v>1636913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20731</v>
      </c>
      <c r="S9" s="622"/>
      <c r="T9" s="622"/>
      <c r="U9" s="622"/>
      <c r="V9" s="622"/>
      <c r="W9" s="622"/>
      <c r="X9" s="622"/>
      <c r="Y9" s="623"/>
      <c r="Z9" s="659">
        <v>0.2</v>
      </c>
      <c r="AA9" s="659"/>
      <c r="AB9" s="659"/>
      <c r="AC9" s="659"/>
      <c r="AD9" s="660">
        <v>20731</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548293</v>
      </c>
      <c r="BH9" s="622"/>
      <c r="BI9" s="622"/>
      <c r="BJ9" s="622"/>
      <c r="BK9" s="622"/>
      <c r="BL9" s="622"/>
      <c r="BM9" s="622"/>
      <c r="BN9" s="623"/>
      <c r="BO9" s="659">
        <v>29.5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1308758</v>
      </c>
      <c r="CS9" s="622"/>
      <c r="CT9" s="622"/>
      <c r="CU9" s="622"/>
      <c r="CV9" s="622"/>
      <c r="CW9" s="622"/>
      <c r="CX9" s="622"/>
      <c r="CY9" s="623"/>
      <c r="CZ9" s="659">
        <v>10.4</v>
      </c>
      <c r="DA9" s="659"/>
      <c r="DB9" s="659"/>
      <c r="DC9" s="659"/>
      <c r="DD9" s="627">
        <v>3311</v>
      </c>
      <c r="DE9" s="622"/>
      <c r="DF9" s="622"/>
      <c r="DG9" s="622"/>
      <c r="DH9" s="622"/>
      <c r="DI9" s="622"/>
      <c r="DJ9" s="622"/>
      <c r="DK9" s="622"/>
      <c r="DL9" s="622"/>
      <c r="DM9" s="622"/>
      <c r="DN9" s="622"/>
      <c r="DO9" s="622"/>
      <c r="DP9" s="623"/>
      <c r="DQ9" s="627">
        <v>1187144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46030</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19839</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5949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378543</v>
      </c>
      <c r="S11" s="622"/>
      <c r="T11" s="622"/>
      <c r="U11" s="622"/>
      <c r="V11" s="622"/>
      <c r="W11" s="622"/>
      <c r="X11" s="622"/>
      <c r="Y11" s="623"/>
      <c r="Z11" s="624">
        <v>2.8</v>
      </c>
      <c r="AA11" s="625"/>
      <c r="AB11" s="625"/>
      <c r="AC11" s="626"/>
      <c r="AD11" s="627">
        <v>378543</v>
      </c>
      <c r="AE11" s="622"/>
      <c r="AF11" s="622"/>
      <c r="AG11" s="622"/>
      <c r="AH11" s="622"/>
      <c r="AI11" s="622"/>
      <c r="AJ11" s="622"/>
      <c r="AK11" s="623"/>
      <c r="AL11" s="624">
        <v>5.7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128389</v>
      </c>
      <c r="BH11" s="622"/>
      <c r="BI11" s="622"/>
      <c r="BJ11" s="622"/>
      <c r="BK11" s="622"/>
      <c r="BL11" s="622"/>
      <c r="BM11" s="622"/>
      <c r="BN11" s="623"/>
      <c r="BO11" s="659">
        <v>6.9</v>
      </c>
      <c r="BP11" s="659"/>
      <c r="BQ11" s="659"/>
      <c r="BR11" s="659"/>
      <c r="BS11" s="660">
        <v>36683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680452</v>
      </c>
      <c r="CS11" s="622"/>
      <c r="CT11" s="622"/>
      <c r="CU11" s="622"/>
      <c r="CV11" s="622"/>
      <c r="CW11" s="622"/>
      <c r="CX11" s="622"/>
      <c r="CY11" s="623"/>
      <c r="CZ11" s="659">
        <v>5.4</v>
      </c>
      <c r="DA11" s="659"/>
      <c r="DB11" s="659"/>
      <c r="DC11" s="659"/>
      <c r="DD11" s="627">
        <v>120099</v>
      </c>
      <c r="DE11" s="622"/>
      <c r="DF11" s="622"/>
      <c r="DG11" s="622"/>
      <c r="DH11" s="622"/>
      <c r="DI11" s="622"/>
      <c r="DJ11" s="622"/>
      <c r="DK11" s="622"/>
      <c r="DL11" s="622"/>
      <c r="DM11" s="622"/>
      <c r="DN11" s="622"/>
      <c r="DO11" s="622"/>
      <c r="DP11" s="623"/>
      <c r="DQ11" s="627">
        <v>309707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15612</v>
      </c>
      <c r="S12" s="622"/>
      <c r="T12" s="622"/>
      <c r="U12" s="622"/>
      <c r="V12" s="622"/>
      <c r="W12" s="622"/>
      <c r="X12" s="622"/>
      <c r="Y12" s="623"/>
      <c r="Z12" s="659">
        <v>0.1</v>
      </c>
      <c r="AA12" s="659"/>
      <c r="AB12" s="659"/>
      <c r="AC12" s="659"/>
      <c r="AD12" s="660">
        <v>15612</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967118</v>
      </c>
      <c r="BH12" s="622"/>
      <c r="BI12" s="622"/>
      <c r="BJ12" s="622"/>
      <c r="BK12" s="622"/>
      <c r="BL12" s="622"/>
      <c r="BM12" s="622"/>
      <c r="BN12" s="623"/>
      <c r="BO12" s="659">
        <v>52.1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334224</v>
      </c>
      <c r="CS12" s="622"/>
      <c r="CT12" s="622"/>
      <c r="CU12" s="622"/>
      <c r="CV12" s="622"/>
      <c r="CW12" s="622"/>
      <c r="CX12" s="622"/>
      <c r="CY12" s="623"/>
      <c r="CZ12" s="659">
        <v>2.7</v>
      </c>
      <c r="DA12" s="659"/>
      <c r="DB12" s="659"/>
      <c r="DC12" s="659"/>
      <c r="DD12" s="627">
        <v>38871</v>
      </c>
      <c r="DE12" s="622"/>
      <c r="DF12" s="622"/>
      <c r="DG12" s="622"/>
      <c r="DH12" s="622"/>
      <c r="DI12" s="622"/>
      <c r="DJ12" s="622"/>
      <c r="DK12" s="622"/>
      <c r="DL12" s="622"/>
      <c r="DM12" s="622"/>
      <c r="DN12" s="622"/>
      <c r="DO12" s="622"/>
      <c r="DP12" s="623"/>
      <c r="DQ12" s="627">
        <v>249561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966099</v>
      </c>
      <c r="BH13" s="622"/>
      <c r="BI13" s="622"/>
      <c r="BJ13" s="622"/>
      <c r="BK13" s="622"/>
      <c r="BL13" s="622"/>
      <c r="BM13" s="622"/>
      <c r="BN13" s="623"/>
      <c r="BO13" s="659">
        <v>52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1235734</v>
      </c>
      <c r="CS13" s="622"/>
      <c r="CT13" s="622"/>
      <c r="CU13" s="622"/>
      <c r="CV13" s="622"/>
      <c r="CW13" s="622"/>
      <c r="CX13" s="622"/>
      <c r="CY13" s="623"/>
      <c r="CZ13" s="659">
        <v>9.9</v>
      </c>
      <c r="DA13" s="659"/>
      <c r="DB13" s="659"/>
      <c r="DC13" s="659"/>
      <c r="DD13" s="627">
        <v>431026</v>
      </c>
      <c r="DE13" s="622"/>
      <c r="DF13" s="622"/>
      <c r="DG13" s="622"/>
      <c r="DH13" s="622"/>
      <c r="DI13" s="622"/>
      <c r="DJ13" s="622"/>
      <c r="DK13" s="622"/>
      <c r="DL13" s="622"/>
      <c r="DM13" s="622"/>
      <c r="DN13" s="622"/>
      <c r="DO13" s="622"/>
      <c r="DP13" s="623"/>
      <c r="DQ13" s="627">
        <v>835345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64192</v>
      </c>
      <c r="BH14" s="622"/>
      <c r="BI14" s="622"/>
      <c r="BJ14" s="622"/>
      <c r="BK14" s="622"/>
      <c r="BL14" s="622"/>
      <c r="BM14" s="622"/>
      <c r="BN14" s="623"/>
      <c r="BO14" s="659">
        <v>3.5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438466</v>
      </c>
      <c r="CS14" s="622"/>
      <c r="CT14" s="622"/>
      <c r="CU14" s="622"/>
      <c r="CV14" s="622"/>
      <c r="CW14" s="622"/>
      <c r="CX14" s="622"/>
      <c r="CY14" s="623"/>
      <c r="CZ14" s="659">
        <v>3.5</v>
      </c>
      <c r="DA14" s="659"/>
      <c r="DB14" s="659"/>
      <c r="DC14" s="659"/>
      <c r="DD14" s="627" t="s">
        <v>122</v>
      </c>
      <c r="DE14" s="622"/>
      <c r="DF14" s="622"/>
      <c r="DG14" s="622"/>
      <c r="DH14" s="622"/>
      <c r="DI14" s="622"/>
      <c r="DJ14" s="622"/>
      <c r="DK14" s="622"/>
      <c r="DL14" s="622"/>
      <c r="DM14" s="622"/>
      <c r="DN14" s="622"/>
      <c r="DO14" s="622"/>
      <c r="DP14" s="623"/>
      <c r="DQ14" s="627">
        <v>438031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18899</v>
      </c>
      <c r="S15" s="622"/>
      <c r="T15" s="622"/>
      <c r="U15" s="622"/>
      <c r="V15" s="622"/>
      <c r="W15" s="622"/>
      <c r="X15" s="622"/>
      <c r="Y15" s="623"/>
      <c r="Z15" s="659">
        <v>0.1</v>
      </c>
      <c r="AA15" s="659"/>
      <c r="AB15" s="659"/>
      <c r="AC15" s="659"/>
      <c r="AD15" s="660">
        <v>18899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72490</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1136219</v>
      </c>
      <c r="CS15" s="622"/>
      <c r="CT15" s="622"/>
      <c r="CU15" s="622"/>
      <c r="CV15" s="622"/>
      <c r="CW15" s="622"/>
      <c r="CX15" s="622"/>
      <c r="CY15" s="623"/>
      <c r="CZ15" s="659">
        <v>9.1</v>
      </c>
      <c r="DA15" s="659"/>
      <c r="DB15" s="659"/>
      <c r="DC15" s="659"/>
      <c r="DD15" s="627">
        <v>213810</v>
      </c>
      <c r="DE15" s="622"/>
      <c r="DF15" s="622"/>
      <c r="DG15" s="622"/>
      <c r="DH15" s="622"/>
      <c r="DI15" s="622"/>
      <c r="DJ15" s="622"/>
      <c r="DK15" s="622"/>
      <c r="DL15" s="622"/>
      <c r="DM15" s="622"/>
      <c r="DN15" s="622"/>
      <c r="DO15" s="622"/>
      <c r="DP15" s="623"/>
      <c r="DQ15" s="627">
        <v>701758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51286</v>
      </c>
      <c r="S16" s="622"/>
      <c r="T16" s="622"/>
      <c r="U16" s="622"/>
      <c r="V16" s="622"/>
      <c r="W16" s="622"/>
      <c r="X16" s="622"/>
      <c r="Y16" s="623"/>
      <c r="Z16" s="659">
        <v>0.4</v>
      </c>
      <c r="AA16" s="659"/>
      <c r="AB16" s="659"/>
      <c r="AC16" s="659"/>
      <c r="AD16" s="660">
        <v>51286</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71822</v>
      </c>
      <c r="S17" s="622"/>
      <c r="T17" s="622"/>
      <c r="U17" s="622"/>
      <c r="V17" s="622"/>
      <c r="W17" s="622"/>
      <c r="X17" s="622"/>
      <c r="Y17" s="623"/>
      <c r="Z17" s="659">
        <v>0.5</v>
      </c>
      <c r="AA17" s="659"/>
      <c r="AB17" s="659"/>
      <c r="AC17" s="659"/>
      <c r="AD17" s="660">
        <v>71822</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1220331</v>
      </c>
      <c r="CS17" s="622"/>
      <c r="CT17" s="622"/>
      <c r="CU17" s="622"/>
      <c r="CV17" s="622"/>
      <c r="CW17" s="622"/>
      <c r="CX17" s="622"/>
      <c r="CY17" s="623"/>
      <c r="CZ17" s="659">
        <v>9.6999999999999993</v>
      </c>
      <c r="DA17" s="659"/>
      <c r="DB17" s="659"/>
      <c r="DC17" s="659"/>
      <c r="DD17" s="627" t="s">
        <v>122</v>
      </c>
      <c r="DE17" s="622"/>
      <c r="DF17" s="622"/>
      <c r="DG17" s="622"/>
      <c r="DH17" s="622"/>
      <c r="DI17" s="622"/>
      <c r="DJ17" s="622"/>
      <c r="DK17" s="622"/>
      <c r="DL17" s="622"/>
      <c r="DM17" s="622"/>
      <c r="DN17" s="622"/>
      <c r="DO17" s="622"/>
      <c r="DP17" s="623"/>
      <c r="DQ17" s="627">
        <v>1182545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9905</v>
      </c>
      <c r="S18" s="622"/>
      <c r="T18" s="622"/>
      <c r="U18" s="622"/>
      <c r="V18" s="622"/>
      <c r="W18" s="622"/>
      <c r="X18" s="622"/>
      <c r="Y18" s="623"/>
      <c r="Z18" s="659">
        <v>0.1</v>
      </c>
      <c r="AA18" s="659"/>
      <c r="AB18" s="659"/>
      <c r="AC18" s="659"/>
      <c r="AD18" s="660">
        <v>9905</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61151</v>
      </c>
      <c r="S19" s="622"/>
      <c r="T19" s="622"/>
      <c r="U19" s="622"/>
      <c r="V19" s="622"/>
      <c r="W19" s="622"/>
      <c r="X19" s="622"/>
      <c r="Y19" s="623"/>
      <c r="Z19" s="659">
        <v>0.5</v>
      </c>
      <c r="AA19" s="659"/>
      <c r="AB19" s="659"/>
      <c r="AC19" s="659"/>
      <c r="AD19" s="660">
        <v>61151</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9334</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766</v>
      </c>
      <c r="S20" s="622"/>
      <c r="T20" s="622"/>
      <c r="U20" s="622"/>
      <c r="V20" s="622"/>
      <c r="W20" s="622"/>
      <c r="X20" s="622"/>
      <c r="Y20" s="623"/>
      <c r="Z20" s="659">
        <v>0</v>
      </c>
      <c r="AA20" s="659"/>
      <c r="AB20" s="659"/>
      <c r="AC20" s="659"/>
      <c r="AD20" s="660">
        <v>766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9334</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12544806</v>
      </c>
      <c r="CS20" s="622"/>
      <c r="CT20" s="622"/>
      <c r="CU20" s="622"/>
      <c r="CV20" s="622"/>
      <c r="CW20" s="622"/>
      <c r="CX20" s="622"/>
      <c r="CY20" s="623"/>
      <c r="CZ20" s="659">
        <v>100</v>
      </c>
      <c r="DA20" s="659"/>
      <c r="DB20" s="659"/>
      <c r="DC20" s="659"/>
      <c r="DD20" s="627">
        <v>1540432</v>
      </c>
      <c r="DE20" s="622"/>
      <c r="DF20" s="622"/>
      <c r="DG20" s="622"/>
      <c r="DH20" s="622"/>
      <c r="DI20" s="622"/>
      <c r="DJ20" s="622"/>
      <c r="DK20" s="622"/>
      <c r="DL20" s="622"/>
      <c r="DM20" s="622"/>
      <c r="DN20" s="622"/>
      <c r="DO20" s="622"/>
      <c r="DP20" s="623"/>
      <c r="DQ20" s="627">
        <v>8507674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4858330</v>
      </c>
      <c r="S21" s="622"/>
      <c r="T21" s="622"/>
      <c r="U21" s="622"/>
      <c r="V21" s="622"/>
      <c r="W21" s="622"/>
      <c r="X21" s="622"/>
      <c r="Y21" s="623"/>
      <c r="Z21" s="659">
        <v>36.1</v>
      </c>
      <c r="AA21" s="659"/>
      <c r="AB21" s="659"/>
      <c r="AC21" s="659"/>
      <c r="AD21" s="660">
        <v>3983445</v>
      </c>
      <c r="AE21" s="660"/>
      <c r="AF21" s="660"/>
      <c r="AG21" s="660"/>
      <c r="AH21" s="660"/>
      <c r="AI21" s="660"/>
      <c r="AJ21" s="660"/>
      <c r="AK21" s="660"/>
      <c r="AL21" s="624">
        <v>60.5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9334</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3983445</v>
      </c>
      <c r="S22" s="622"/>
      <c r="T22" s="622"/>
      <c r="U22" s="622"/>
      <c r="V22" s="622"/>
      <c r="W22" s="622"/>
      <c r="X22" s="622"/>
      <c r="Y22" s="623"/>
      <c r="Z22" s="659">
        <v>29.6</v>
      </c>
      <c r="AA22" s="659"/>
      <c r="AB22" s="659"/>
      <c r="AC22" s="659"/>
      <c r="AD22" s="660">
        <v>3983445</v>
      </c>
      <c r="AE22" s="660"/>
      <c r="AF22" s="660"/>
      <c r="AG22" s="660"/>
      <c r="AH22" s="660"/>
      <c r="AI22" s="660"/>
      <c r="AJ22" s="660"/>
      <c r="AK22" s="660"/>
      <c r="AL22" s="624">
        <v>60.5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874885</v>
      </c>
      <c r="S23" s="622"/>
      <c r="T23" s="622"/>
      <c r="U23" s="622"/>
      <c r="V23" s="622"/>
      <c r="W23" s="622"/>
      <c r="X23" s="622"/>
      <c r="Y23" s="623"/>
      <c r="Z23" s="659">
        <v>6.5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4329566</v>
      </c>
      <c r="CS24" s="674"/>
      <c r="CT24" s="674"/>
      <c r="CU24" s="674"/>
      <c r="CV24" s="674"/>
      <c r="CW24" s="674"/>
      <c r="CX24" s="674"/>
      <c r="CY24" s="702"/>
      <c r="CZ24" s="703">
        <v>34.5</v>
      </c>
      <c r="DA24" s="685"/>
      <c r="DB24" s="685"/>
      <c r="DC24" s="705"/>
      <c r="DD24" s="701">
        <v>3305164</v>
      </c>
      <c r="DE24" s="674"/>
      <c r="DF24" s="674"/>
      <c r="DG24" s="674"/>
      <c r="DH24" s="674"/>
      <c r="DI24" s="674"/>
      <c r="DJ24" s="674"/>
      <c r="DK24" s="702"/>
      <c r="DL24" s="701">
        <v>3020399</v>
      </c>
      <c r="DM24" s="674"/>
      <c r="DN24" s="674"/>
      <c r="DO24" s="674"/>
      <c r="DP24" s="674"/>
      <c r="DQ24" s="674"/>
      <c r="DR24" s="674"/>
      <c r="DS24" s="674"/>
      <c r="DT24" s="674"/>
      <c r="DU24" s="674"/>
      <c r="DV24" s="702"/>
      <c r="DW24" s="703">
        <v>45.8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7429386</v>
      </c>
      <c r="S25" s="622"/>
      <c r="T25" s="622"/>
      <c r="U25" s="622"/>
      <c r="V25" s="622"/>
      <c r="W25" s="622"/>
      <c r="X25" s="622"/>
      <c r="Y25" s="623"/>
      <c r="Z25" s="659">
        <v>55.2</v>
      </c>
      <c r="AA25" s="659"/>
      <c r="AB25" s="659"/>
      <c r="AC25" s="659"/>
      <c r="AD25" s="660">
        <v>6554501</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1917409</v>
      </c>
      <c r="CS25" s="634"/>
      <c r="CT25" s="634"/>
      <c r="CU25" s="634"/>
      <c r="CV25" s="634"/>
      <c r="CW25" s="634"/>
      <c r="CX25" s="634"/>
      <c r="CY25" s="635"/>
      <c r="CZ25" s="624">
        <v>15.3</v>
      </c>
      <c r="DA25" s="636"/>
      <c r="DB25" s="636"/>
      <c r="DC25" s="637"/>
      <c r="DD25" s="627">
        <v>1737051</v>
      </c>
      <c r="DE25" s="634"/>
      <c r="DF25" s="634"/>
      <c r="DG25" s="634"/>
      <c r="DH25" s="634"/>
      <c r="DI25" s="634"/>
      <c r="DJ25" s="634"/>
      <c r="DK25" s="635"/>
      <c r="DL25" s="627">
        <v>1621652</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1175</v>
      </c>
      <c r="S26" s="622"/>
      <c r="T26" s="622"/>
      <c r="U26" s="622"/>
      <c r="V26" s="622"/>
      <c r="W26" s="622"/>
      <c r="X26" s="622"/>
      <c r="Y26" s="623"/>
      <c r="Z26" s="659">
        <v>0</v>
      </c>
      <c r="AA26" s="659"/>
      <c r="AB26" s="659"/>
      <c r="AC26" s="659"/>
      <c r="AD26" s="660">
        <v>1175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1161709</v>
      </c>
      <c r="CS26" s="622"/>
      <c r="CT26" s="622"/>
      <c r="CU26" s="622"/>
      <c r="CV26" s="622"/>
      <c r="CW26" s="622"/>
      <c r="CX26" s="622"/>
      <c r="CY26" s="623"/>
      <c r="CZ26" s="624">
        <v>9.3000000000000007</v>
      </c>
      <c r="DA26" s="636"/>
      <c r="DB26" s="636"/>
      <c r="DC26" s="637"/>
      <c r="DD26" s="627">
        <v>1070359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78410</v>
      </c>
      <c r="S27" s="622"/>
      <c r="T27" s="622"/>
      <c r="U27" s="622"/>
      <c r="V27" s="622"/>
      <c r="W27" s="622"/>
      <c r="X27" s="622"/>
      <c r="Y27" s="623"/>
      <c r="Z27" s="659">
        <v>0.6</v>
      </c>
      <c r="AA27" s="659"/>
      <c r="AB27" s="659"/>
      <c r="AC27" s="659"/>
      <c r="AD27" s="660">
        <v>701</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1857799</v>
      </c>
      <c r="BH27" s="622"/>
      <c r="BI27" s="622"/>
      <c r="BJ27" s="622"/>
      <c r="BK27" s="622"/>
      <c r="BL27" s="622"/>
      <c r="BM27" s="622"/>
      <c r="BN27" s="623"/>
      <c r="BO27" s="659">
        <v>100</v>
      </c>
      <c r="BP27" s="659"/>
      <c r="BQ27" s="659"/>
      <c r="BR27" s="659"/>
      <c r="BS27" s="660">
        <v>36683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1191826</v>
      </c>
      <c r="CS27" s="634"/>
      <c r="CT27" s="634"/>
      <c r="CU27" s="634"/>
      <c r="CV27" s="634"/>
      <c r="CW27" s="634"/>
      <c r="CX27" s="634"/>
      <c r="CY27" s="635"/>
      <c r="CZ27" s="624">
        <v>9.5</v>
      </c>
      <c r="DA27" s="636"/>
      <c r="DB27" s="636"/>
      <c r="DC27" s="637"/>
      <c r="DD27" s="627">
        <v>385568</v>
      </c>
      <c r="DE27" s="634"/>
      <c r="DF27" s="634"/>
      <c r="DG27" s="634"/>
      <c r="DH27" s="634"/>
      <c r="DI27" s="634"/>
      <c r="DJ27" s="634"/>
      <c r="DK27" s="635"/>
      <c r="DL27" s="627">
        <v>216202</v>
      </c>
      <c r="DM27" s="634"/>
      <c r="DN27" s="634"/>
      <c r="DO27" s="634"/>
      <c r="DP27" s="634"/>
      <c r="DQ27" s="634"/>
      <c r="DR27" s="634"/>
      <c r="DS27" s="634"/>
      <c r="DT27" s="634"/>
      <c r="DU27" s="634"/>
      <c r="DV27" s="635"/>
      <c r="DW27" s="624">
        <v>3.3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71225</v>
      </c>
      <c r="S28" s="622"/>
      <c r="T28" s="622"/>
      <c r="U28" s="622"/>
      <c r="V28" s="622"/>
      <c r="W28" s="622"/>
      <c r="X28" s="622"/>
      <c r="Y28" s="623"/>
      <c r="Z28" s="659">
        <v>0.5</v>
      </c>
      <c r="AA28" s="659"/>
      <c r="AB28" s="659"/>
      <c r="AC28" s="659"/>
      <c r="AD28" s="660">
        <v>1507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1220331</v>
      </c>
      <c r="CS28" s="622"/>
      <c r="CT28" s="622"/>
      <c r="CU28" s="622"/>
      <c r="CV28" s="622"/>
      <c r="CW28" s="622"/>
      <c r="CX28" s="622"/>
      <c r="CY28" s="623"/>
      <c r="CZ28" s="624">
        <v>9.6999999999999993</v>
      </c>
      <c r="DA28" s="636"/>
      <c r="DB28" s="636"/>
      <c r="DC28" s="637"/>
      <c r="DD28" s="627">
        <v>1182545</v>
      </c>
      <c r="DE28" s="622"/>
      <c r="DF28" s="622"/>
      <c r="DG28" s="622"/>
      <c r="DH28" s="622"/>
      <c r="DI28" s="622"/>
      <c r="DJ28" s="622"/>
      <c r="DK28" s="623"/>
      <c r="DL28" s="627">
        <v>1182545</v>
      </c>
      <c r="DM28" s="622"/>
      <c r="DN28" s="622"/>
      <c r="DO28" s="622"/>
      <c r="DP28" s="622"/>
      <c r="DQ28" s="622"/>
      <c r="DR28" s="622"/>
      <c r="DS28" s="622"/>
      <c r="DT28" s="622"/>
      <c r="DU28" s="622"/>
      <c r="DV28" s="623"/>
      <c r="DW28" s="624">
        <v>17.899999999999999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6598</v>
      </c>
      <c r="S29" s="622"/>
      <c r="T29" s="622"/>
      <c r="U29" s="622"/>
      <c r="V29" s="622"/>
      <c r="W29" s="622"/>
      <c r="X29" s="622"/>
      <c r="Y29" s="623"/>
      <c r="Z29" s="659">
        <v>0</v>
      </c>
      <c r="AA29" s="659"/>
      <c r="AB29" s="659"/>
      <c r="AC29" s="659"/>
      <c r="AD29" s="660">
        <v>199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1220331</v>
      </c>
      <c r="CS29" s="634"/>
      <c r="CT29" s="634"/>
      <c r="CU29" s="634"/>
      <c r="CV29" s="634"/>
      <c r="CW29" s="634"/>
      <c r="CX29" s="634"/>
      <c r="CY29" s="635"/>
      <c r="CZ29" s="624">
        <v>9.6999999999999993</v>
      </c>
      <c r="DA29" s="636"/>
      <c r="DB29" s="636"/>
      <c r="DC29" s="637"/>
      <c r="DD29" s="627">
        <v>1182545</v>
      </c>
      <c r="DE29" s="634"/>
      <c r="DF29" s="634"/>
      <c r="DG29" s="634"/>
      <c r="DH29" s="634"/>
      <c r="DI29" s="634"/>
      <c r="DJ29" s="634"/>
      <c r="DK29" s="635"/>
      <c r="DL29" s="627">
        <v>1182545</v>
      </c>
      <c r="DM29" s="634"/>
      <c r="DN29" s="634"/>
      <c r="DO29" s="634"/>
      <c r="DP29" s="634"/>
      <c r="DQ29" s="634"/>
      <c r="DR29" s="634"/>
      <c r="DS29" s="634"/>
      <c r="DT29" s="634"/>
      <c r="DU29" s="634"/>
      <c r="DV29" s="635"/>
      <c r="DW29" s="624">
        <v>17.899999999999999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906753</v>
      </c>
      <c r="S30" s="622"/>
      <c r="T30" s="622"/>
      <c r="U30" s="622"/>
      <c r="V30" s="622"/>
      <c r="W30" s="622"/>
      <c r="X30" s="622"/>
      <c r="Y30" s="623"/>
      <c r="Z30" s="659">
        <v>6.7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1175074</v>
      </c>
      <c r="CS30" s="622"/>
      <c r="CT30" s="622"/>
      <c r="CU30" s="622"/>
      <c r="CV30" s="622"/>
      <c r="CW30" s="622"/>
      <c r="CX30" s="622"/>
      <c r="CY30" s="623"/>
      <c r="CZ30" s="624">
        <v>9.4</v>
      </c>
      <c r="DA30" s="636"/>
      <c r="DB30" s="636"/>
      <c r="DC30" s="637"/>
      <c r="DD30" s="627">
        <v>1137288</v>
      </c>
      <c r="DE30" s="622"/>
      <c r="DF30" s="622"/>
      <c r="DG30" s="622"/>
      <c r="DH30" s="622"/>
      <c r="DI30" s="622"/>
      <c r="DJ30" s="622"/>
      <c r="DK30" s="623"/>
      <c r="DL30" s="627">
        <v>1137288</v>
      </c>
      <c r="DM30" s="622"/>
      <c r="DN30" s="622"/>
      <c r="DO30" s="622"/>
      <c r="DP30" s="622"/>
      <c r="DQ30" s="622"/>
      <c r="DR30" s="622"/>
      <c r="DS30" s="622"/>
      <c r="DT30" s="622"/>
      <c r="DU30" s="622"/>
      <c r="DV30" s="623"/>
      <c r="DW30" s="624">
        <v>17.2</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98.4</v>
      </c>
      <c r="BN31" s="684"/>
      <c r="BO31" s="684"/>
      <c r="BP31" s="684"/>
      <c r="BQ31" s="686"/>
      <c r="BR31" s="683">
        <v>99.3</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45257</v>
      </c>
      <c r="CS31" s="634"/>
      <c r="CT31" s="634"/>
      <c r="CU31" s="634"/>
      <c r="CV31" s="634"/>
      <c r="CW31" s="634"/>
      <c r="CX31" s="634"/>
      <c r="CY31" s="635"/>
      <c r="CZ31" s="624">
        <v>0.4</v>
      </c>
      <c r="DA31" s="636"/>
      <c r="DB31" s="636"/>
      <c r="DC31" s="637"/>
      <c r="DD31" s="627">
        <v>45257</v>
      </c>
      <c r="DE31" s="634"/>
      <c r="DF31" s="634"/>
      <c r="DG31" s="634"/>
      <c r="DH31" s="634"/>
      <c r="DI31" s="634"/>
      <c r="DJ31" s="634"/>
      <c r="DK31" s="635"/>
      <c r="DL31" s="627">
        <v>45257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1318220</v>
      </c>
      <c r="S32" s="622"/>
      <c r="T32" s="622"/>
      <c r="U32" s="622"/>
      <c r="V32" s="622"/>
      <c r="W32" s="622"/>
      <c r="X32" s="622"/>
      <c r="Y32" s="623"/>
      <c r="Z32" s="659">
        <v>9.8000000000000007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99</v>
      </c>
      <c r="BN32" s="634"/>
      <c r="BO32" s="634"/>
      <c r="BP32" s="634"/>
      <c r="BQ32" s="657"/>
      <c r="BR32" s="692">
        <v>99.4</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51369</v>
      </c>
      <c r="S33" s="622"/>
      <c r="T33" s="622"/>
      <c r="U33" s="622"/>
      <c r="V33" s="622"/>
      <c r="W33" s="622"/>
      <c r="X33" s="622"/>
      <c r="Y33" s="623"/>
      <c r="Z33" s="659">
        <v>0.4</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97.8</v>
      </c>
      <c r="BN33" s="606"/>
      <c r="BO33" s="606"/>
      <c r="BP33" s="606"/>
      <c r="BQ33" s="669"/>
      <c r="BR33" s="682">
        <v>99.1</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6674808</v>
      </c>
      <c r="CS33" s="634"/>
      <c r="CT33" s="634"/>
      <c r="CU33" s="634"/>
      <c r="CV33" s="634"/>
      <c r="CW33" s="634"/>
      <c r="CX33" s="634"/>
      <c r="CY33" s="635"/>
      <c r="CZ33" s="624">
        <v>53.2</v>
      </c>
      <c r="DA33" s="636"/>
      <c r="DB33" s="636"/>
      <c r="DC33" s="637"/>
      <c r="DD33" s="627">
        <v>4945237</v>
      </c>
      <c r="DE33" s="634"/>
      <c r="DF33" s="634"/>
      <c r="DG33" s="634"/>
      <c r="DH33" s="634"/>
      <c r="DI33" s="634"/>
      <c r="DJ33" s="634"/>
      <c r="DK33" s="635"/>
      <c r="DL33" s="627">
        <v>3051303</v>
      </c>
      <c r="DM33" s="634"/>
      <c r="DN33" s="634"/>
      <c r="DO33" s="634"/>
      <c r="DP33" s="634"/>
      <c r="DQ33" s="634"/>
      <c r="DR33" s="634"/>
      <c r="DS33" s="634"/>
      <c r="DT33" s="634"/>
      <c r="DU33" s="634"/>
      <c r="DV33" s="635"/>
      <c r="DW33" s="624">
        <v>46.2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586900</v>
      </c>
      <c r="S34" s="622"/>
      <c r="T34" s="622"/>
      <c r="U34" s="622"/>
      <c r="V34" s="622"/>
      <c r="W34" s="622"/>
      <c r="X34" s="622"/>
      <c r="Y34" s="623"/>
      <c r="Z34" s="659">
        <v>4.4000000000000004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1732212</v>
      </c>
      <c r="CS34" s="622"/>
      <c r="CT34" s="622"/>
      <c r="CU34" s="622"/>
      <c r="CV34" s="622"/>
      <c r="CW34" s="622"/>
      <c r="CX34" s="622"/>
      <c r="CY34" s="623"/>
      <c r="CZ34" s="624">
        <v>13.8</v>
      </c>
      <c r="DA34" s="636"/>
      <c r="DB34" s="636"/>
      <c r="DC34" s="637"/>
      <c r="DD34" s="627">
        <v>1192587</v>
      </c>
      <c r="DE34" s="622"/>
      <c r="DF34" s="622"/>
      <c r="DG34" s="622"/>
      <c r="DH34" s="622"/>
      <c r="DI34" s="622"/>
      <c r="DJ34" s="622"/>
      <c r="DK34" s="623"/>
      <c r="DL34" s="627">
        <v>882372</v>
      </c>
      <c r="DM34" s="622"/>
      <c r="DN34" s="622"/>
      <c r="DO34" s="622"/>
      <c r="DP34" s="622"/>
      <c r="DQ34" s="622"/>
      <c r="DR34" s="622"/>
      <c r="DS34" s="622"/>
      <c r="DT34" s="622"/>
      <c r="DU34" s="622"/>
      <c r="DV34" s="623"/>
      <c r="DW34" s="624">
        <v>13.4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917216</v>
      </c>
      <c r="S35" s="622"/>
      <c r="T35" s="622"/>
      <c r="U35" s="622"/>
      <c r="V35" s="622"/>
      <c r="W35" s="622"/>
      <c r="X35" s="622"/>
      <c r="Y35" s="623"/>
      <c r="Z35" s="659">
        <v>6.8</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325680</v>
      </c>
      <c r="CS35" s="634"/>
      <c r="CT35" s="634"/>
      <c r="CU35" s="634"/>
      <c r="CV35" s="634"/>
      <c r="CW35" s="634"/>
      <c r="CX35" s="634"/>
      <c r="CY35" s="635"/>
      <c r="CZ35" s="624">
        <v>2.6</v>
      </c>
      <c r="DA35" s="636"/>
      <c r="DB35" s="636"/>
      <c r="DC35" s="637"/>
      <c r="DD35" s="627">
        <v>254925</v>
      </c>
      <c r="DE35" s="634"/>
      <c r="DF35" s="634"/>
      <c r="DG35" s="634"/>
      <c r="DH35" s="634"/>
      <c r="DI35" s="634"/>
      <c r="DJ35" s="634"/>
      <c r="DK35" s="635"/>
      <c r="DL35" s="627">
        <v>248871</v>
      </c>
      <c r="DM35" s="634"/>
      <c r="DN35" s="634"/>
      <c r="DO35" s="634"/>
      <c r="DP35" s="634"/>
      <c r="DQ35" s="634"/>
      <c r="DR35" s="634"/>
      <c r="DS35" s="634"/>
      <c r="DT35" s="634"/>
      <c r="DU35" s="634"/>
      <c r="DV35" s="635"/>
      <c r="DW35" s="624">
        <v>3.8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883656</v>
      </c>
      <c r="S36" s="622"/>
      <c r="T36" s="622"/>
      <c r="U36" s="622"/>
      <c r="V36" s="622"/>
      <c r="W36" s="622"/>
      <c r="X36" s="622"/>
      <c r="Y36" s="623"/>
      <c r="Z36" s="659">
        <v>6.6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1687085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3664</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2787842</v>
      </c>
      <c r="CS36" s="622"/>
      <c r="CT36" s="622"/>
      <c r="CU36" s="622"/>
      <c r="CV36" s="622"/>
      <c r="CW36" s="622"/>
      <c r="CX36" s="622"/>
      <c r="CY36" s="623"/>
      <c r="CZ36" s="624">
        <v>22.2</v>
      </c>
      <c r="DA36" s="636"/>
      <c r="DB36" s="636"/>
      <c r="DC36" s="637"/>
      <c r="DD36" s="627">
        <v>2421727</v>
      </c>
      <c r="DE36" s="622"/>
      <c r="DF36" s="622"/>
      <c r="DG36" s="622"/>
      <c r="DH36" s="622"/>
      <c r="DI36" s="622"/>
      <c r="DJ36" s="622"/>
      <c r="DK36" s="623"/>
      <c r="DL36" s="627">
        <v>1433391</v>
      </c>
      <c r="DM36" s="622"/>
      <c r="DN36" s="622"/>
      <c r="DO36" s="622"/>
      <c r="DP36" s="622"/>
      <c r="DQ36" s="622"/>
      <c r="DR36" s="622"/>
      <c r="DS36" s="622"/>
      <c r="DT36" s="622"/>
      <c r="DU36" s="622"/>
      <c r="DV36" s="623"/>
      <c r="DW36" s="624">
        <v>21.7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302785</v>
      </c>
      <c r="S37" s="622"/>
      <c r="T37" s="622"/>
      <c r="U37" s="622"/>
      <c r="V37" s="622"/>
      <c r="W37" s="622"/>
      <c r="X37" s="622"/>
      <c r="Y37" s="623"/>
      <c r="Z37" s="659">
        <v>2.2999999999999998</v>
      </c>
      <c r="AA37" s="659"/>
      <c r="AB37" s="659"/>
      <c r="AC37" s="659"/>
      <c r="AD37" s="660">
        <v>27477</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537125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-2138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851269</v>
      </c>
      <c r="CS37" s="634"/>
      <c r="CT37" s="634"/>
      <c r="CU37" s="634"/>
      <c r="CV37" s="634"/>
      <c r="CW37" s="634"/>
      <c r="CX37" s="634"/>
      <c r="CY37" s="635"/>
      <c r="CZ37" s="624">
        <v>6.8</v>
      </c>
      <c r="DA37" s="636"/>
      <c r="DB37" s="636"/>
      <c r="DC37" s="637"/>
      <c r="DD37" s="627">
        <v>850791</v>
      </c>
      <c r="DE37" s="634"/>
      <c r="DF37" s="634"/>
      <c r="DG37" s="634"/>
      <c r="DH37" s="634"/>
      <c r="DI37" s="634"/>
      <c r="DJ37" s="634"/>
      <c r="DK37" s="635"/>
      <c r="DL37" s="627">
        <v>850791</v>
      </c>
      <c r="DM37" s="634"/>
      <c r="DN37" s="634"/>
      <c r="DO37" s="634"/>
      <c r="DP37" s="634"/>
      <c r="DQ37" s="634"/>
      <c r="DR37" s="634"/>
      <c r="DS37" s="634"/>
      <c r="DT37" s="634"/>
      <c r="DU37" s="634"/>
      <c r="DV37" s="635"/>
      <c r="DW37" s="624">
        <v>12.9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902738</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376038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1614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649565</v>
      </c>
      <c r="CS38" s="622"/>
      <c r="CT38" s="622"/>
      <c r="CU38" s="622"/>
      <c r="CV38" s="622"/>
      <c r="CW38" s="622"/>
      <c r="CX38" s="622"/>
      <c r="CY38" s="623"/>
      <c r="CZ38" s="624">
        <v>5.2</v>
      </c>
      <c r="DA38" s="636"/>
      <c r="DB38" s="636"/>
      <c r="DC38" s="637"/>
      <c r="DD38" s="627">
        <v>557380</v>
      </c>
      <c r="DE38" s="622"/>
      <c r="DF38" s="622"/>
      <c r="DG38" s="622"/>
      <c r="DH38" s="622"/>
      <c r="DI38" s="622"/>
      <c r="DJ38" s="622"/>
      <c r="DK38" s="623"/>
      <c r="DL38" s="627">
        <v>486669</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120000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2489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1169509</v>
      </c>
      <c r="CS39" s="634"/>
      <c r="CT39" s="634"/>
      <c r="CU39" s="634"/>
      <c r="CV39" s="634"/>
      <c r="CW39" s="634"/>
      <c r="CX39" s="634"/>
      <c r="CY39" s="635"/>
      <c r="CZ39" s="624">
        <v>9.3000000000000007</v>
      </c>
      <c r="DA39" s="636"/>
      <c r="DB39" s="636"/>
      <c r="DC39" s="637"/>
      <c r="DD39" s="627">
        <v>518618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15138</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3968</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13456431</v>
      </c>
      <c r="S41" s="646"/>
      <c r="T41" s="646"/>
      <c r="U41" s="646"/>
      <c r="V41" s="646"/>
      <c r="W41" s="646"/>
      <c r="X41" s="646"/>
      <c r="Y41" s="649"/>
      <c r="Z41" s="650">
        <v>100</v>
      </c>
      <c r="AA41" s="650"/>
      <c r="AB41" s="650"/>
      <c r="AC41" s="650"/>
      <c r="AD41" s="651">
        <v>6585560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111537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4</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327</v>
      </c>
      <c r="AR42" s="667"/>
      <c r="AS42" s="667"/>
      <c r="AT42" s="667"/>
      <c r="AU42" s="667"/>
      <c r="AV42" s="667"/>
      <c r="AW42" s="667"/>
      <c r="AX42" s="667"/>
      <c r="AY42" s="668"/>
      <c r="AZ42" s="605">
        <v>538417</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379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1540432</v>
      </c>
      <c r="CS42" s="634"/>
      <c r="CT42" s="634"/>
      <c r="CU42" s="634"/>
      <c r="CV42" s="634"/>
      <c r="CW42" s="634"/>
      <c r="CX42" s="634"/>
      <c r="CY42" s="635"/>
      <c r="CZ42" s="624">
        <v>12.3</v>
      </c>
      <c r="DA42" s="636"/>
      <c r="DB42" s="636"/>
      <c r="DC42" s="637"/>
      <c r="DD42" s="627">
        <v>257273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21896</v>
      </c>
      <c r="CS43" s="634"/>
      <c r="CT43" s="634"/>
      <c r="CU43" s="634"/>
      <c r="CV43" s="634"/>
      <c r="CW43" s="634"/>
      <c r="CX43" s="634"/>
      <c r="CY43" s="635"/>
      <c r="CZ43" s="624">
        <v>0.2</v>
      </c>
      <c r="DA43" s="636"/>
      <c r="DB43" s="636"/>
      <c r="DC43" s="637"/>
      <c r="DD43" s="627">
        <v>21896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344</v>
      </c>
      <c r="CG44" s="619"/>
      <c r="CH44" s="619"/>
      <c r="CI44" s="619"/>
      <c r="CJ44" s="619"/>
      <c r="CK44" s="619"/>
      <c r="CL44" s="619"/>
      <c r="CM44" s="619"/>
      <c r="CN44" s="619"/>
      <c r="CO44" s="619"/>
      <c r="CP44" s="619"/>
      <c r="CQ44" s="620"/>
      <c r="CR44" s="621">
        <v>1540432</v>
      </c>
      <c r="CS44" s="622"/>
      <c r="CT44" s="622"/>
      <c r="CU44" s="622"/>
      <c r="CV44" s="622"/>
      <c r="CW44" s="622"/>
      <c r="CX44" s="622"/>
      <c r="CY44" s="623"/>
      <c r="CZ44" s="624">
        <v>12.3</v>
      </c>
      <c r="DA44" s="625"/>
      <c r="DB44" s="625"/>
      <c r="DC44" s="626"/>
      <c r="DD44" s="627">
        <v>257273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423553</v>
      </c>
      <c r="CS45" s="634"/>
      <c r="CT45" s="634"/>
      <c r="CU45" s="634"/>
      <c r="CV45" s="634"/>
      <c r="CW45" s="634"/>
      <c r="CX45" s="634"/>
      <c r="CY45" s="635"/>
      <c r="CZ45" s="624">
        <v>3.4</v>
      </c>
      <c r="DA45" s="636"/>
      <c r="DB45" s="636"/>
      <c r="DC45" s="637"/>
      <c r="DD45" s="627">
        <v>56859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1109730</v>
      </c>
      <c r="CS46" s="622"/>
      <c r="CT46" s="622"/>
      <c r="CU46" s="622"/>
      <c r="CV46" s="622"/>
      <c r="CW46" s="622"/>
      <c r="CX46" s="622"/>
      <c r="CY46" s="623"/>
      <c r="CZ46" s="624">
        <v>8.8000000000000007</v>
      </c>
      <c r="DA46" s="625"/>
      <c r="DB46" s="625"/>
      <c r="DC46" s="626"/>
      <c r="DD46" s="627">
        <v>197402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12544806</v>
      </c>
      <c r="CS49" s="606"/>
      <c r="CT49" s="606"/>
      <c r="CU49" s="606"/>
      <c r="CV49" s="606"/>
      <c r="CW49" s="606"/>
      <c r="CX49" s="606"/>
      <c r="CY49" s="607"/>
      <c r="CZ49" s="608">
        <v>100</v>
      </c>
      <c r="DA49" s="609"/>
      <c r="DB49" s="609"/>
      <c r="DC49" s="610"/>
      <c r="DD49" s="611">
        <v>8507674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i4KeI5HGsaZz+AJb1ntHt4BFQP+i8rXYQU61GrILfNSstPrlWCuTfW1CFmdUc/2OYBOOhCms5WeYVTgDKaBVw==" saltValue="4mITDtIdJsbCPycWJ8C2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13422</v>
      </c>
      <c r="R7" s="1103"/>
      <c r="S7" s="1103"/>
      <c r="T7" s="1103"/>
      <c r="U7" s="1103"/>
      <c r="V7" s="1103">
        <v>12514</v>
      </c>
      <c r="W7" s="1103"/>
      <c r="X7" s="1103"/>
      <c r="Y7" s="1103"/>
      <c r="Z7" s="1103"/>
      <c r="AA7" s="1103">
        <v>909</v>
      </c>
      <c r="AB7" s="1103"/>
      <c r="AC7" s="1103"/>
      <c r="AD7" s="1103"/>
      <c r="AE7" s="1104"/>
      <c r="AF7" s="1105">
        <v>877</v>
      </c>
      <c r="AG7" s="1106"/>
      <c r="AH7" s="1106"/>
      <c r="AI7" s="1106"/>
      <c r="AJ7" s="1107"/>
      <c r="AK7" s="1108">
        <v>917</v>
      </c>
      <c r="AL7" s="1109"/>
      <c r="AM7" s="1109"/>
      <c r="AN7" s="1109"/>
      <c r="AO7" s="1109"/>
      <c r="AP7" s="1109">
        <v>9141</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552</v>
      </c>
      <c r="BS7" s="1099" t="s">
        <v>553</v>
      </c>
      <c r="BT7" s="1100"/>
      <c r="BU7" s="1100"/>
      <c r="BV7" s="1100"/>
      <c r="BW7" s="1100"/>
      <c r="BX7" s="1100"/>
      <c r="BY7" s="1100"/>
      <c r="BZ7" s="1100"/>
      <c r="CA7" s="1100"/>
      <c r="CB7" s="1100"/>
      <c r="CC7" s="1100"/>
      <c r="CD7" s="1100"/>
      <c r="CE7" s="1100"/>
      <c r="CF7" s="1100"/>
      <c r="CG7" s="1112"/>
      <c r="CH7" s="1096">
        <v>83</v>
      </c>
      <c r="CI7" s="1097"/>
      <c r="CJ7" s="1097"/>
      <c r="CK7" s="1097"/>
      <c r="CL7" s="1098"/>
      <c r="CM7" s="1096">
        <v>267</v>
      </c>
      <c r="CN7" s="1097"/>
      <c r="CO7" s="1097"/>
      <c r="CP7" s="1097"/>
      <c r="CQ7" s="1098"/>
      <c r="CR7" s="1096">
        <v>3</v>
      </c>
      <c r="CS7" s="1097"/>
      <c r="CT7" s="1097"/>
      <c r="CU7" s="1097"/>
      <c r="CV7" s="1098"/>
      <c r="CW7" s="1096">
        <v>2</v>
      </c>
      <c r="CX7" s="1097"/>
      <c r="CY7" s="1097"/>
      <c r="CZ7" s="1097"/>
      <c r="DA7" s="1098"/>
      <c r="DB7" s="1096" t="s">
        <v>557</v>
      </c>
      <c r="DC7" s="1097"/>
      <c r="DD7" s="1097"/>
      <c r="DE7" s="1097"/>
      <c r="DF7" s="1098"/>
      <c r="DG7" s="1096" t="s">
        <v>557</v>
      </c>
      <c r="DH7" s="1097"/>
      <c r="DI7" s="1097"/>
      <c r="DJ7" s="1097"/>
      <c r="DK7" s="1098"/>
      <c r="DL7" s="1096">
        <v>14</v>
      </c>
      <c r="DM7" s="1097"/>
      <c r="DN7" s="1097"/>
      <c r="DO7" s="1097"/>
      <c r="DP7" s="1098"/>
      <c r="DQ7" s="1096" t="s">
        <v>557</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2</v>
      </c>
      <c r="R8" s="1039"/>
      <c r="S8" s="1039"/>
      <c r="T8" s="1039"/>
      <c r="U8" s="1039"/>
      <c r="V8" s="1039">
        <v>1</v>
      </c>
      <c r="W8" s="1039"/>
      <c r="X8" s="1039"/>
      <c r="Y8" s="1039"/>
      <c r="Z8" s="1039"/>
      <c r="AA8" s="1039">
        <v>0</v>
      </c>
      <c r="AB8" s="1039"/>
      <c r="AC8" s="1039"/>
      <c r="AD8" s="1039"/>
      <c r="AE8" s="1040"/>
      <c r="AF8" s="1035">
        <v>0</v>
      </c>
      <c r="AG8" s="1036"/>
      <c r="AH8" s="1036"/>
      <c r="AI8" s="1036"/>
      <c r="AJ8" s="1037"/>
      <c r="AK8" s="1080" t="s">
        <v>493</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17</v>
      </c>
      <c r="CI8" s="990"/>
      <c r="CJ8" s="990"/>
      <c r="CK8" s="990"/>
      <c r="CL8" s="991"/>
      <c r="CM8" s="989">
        <v>41</v>
      </c>
      <c r="CN8" s="990"/>
      <c r="CO8" s="990"/>
      <c r="CP8" s="990"/>
      <c r="CQ8" s="991"/>
      <c r="CR8" s="989">
        <v>9</v>
      </c>
      <c r="CS8" s="990"/>
      <c r="CT8" s="990"/>
      <c r="CU8" s="990"/>
      <c r="CV8" s="991"/>
      <c r="CW8" s="989">
        <v>4</v>
      </c>
      <c r="CX8" s="990"/>
      <c r="CY8" s="990"/>
      <c r="CZ8" s="990"/>
      <c r="DA8" s="991"/>
      <c r="DB8" s="989" t="s">
        <v>557</v>
      </c>
      <c r="DC8" s="990"/>
      <c r="DD8" s="990"/>
      <c r="DE8" s="990"/>
      <c r="DF8" s="991"/>
      <c r="DG8" s="989" t="s">
        <v>557</v>
      </c>
      <c r="DH8" s="990"/>
      <c r="DI8" s="990"/>
      <c r="DJ8" s="990"/>
      <c r="DK8" s="991"/>
      <c r="DL8" s="989" t="s">
        <v>557</v>
      </c>
      <c r="DM8" s="990"/>
      <c r="DN8" s="990"/>
      <c r="DO8" s="990"/>
      <c r="DP8" s="991"/>
      <c r="DQ8" s="989" t="s">
        <v>557</v>
      </c>
      <c r="DR8" s="990"/>
      <c r="DS8" s="990"/>
      <c r="DT8" s="990"/>
      <c r="DU8" s="991"/>
      <c r="DV8" s="992"/>
      <c r="DW8" s="993"/>
      <c r="DX8" s="993"/>
      <c r="DY8" s="993"/>
      <c r="DZ8" s="994"/>
      <c r="EA8" s="222"/>
    </row>
    <row r="9" spans="1:131" s="223" customFormat="1" ht="26.25" customHeight="1" x14ac:dyDescent="0.2">
      <c r="A9" s="226">
        <v>3</v>
      </c>
      <c r="B9" s="1030" t="s">
        <v>375</v>
      </c>
      <c r="C9" s="1031"/>
      <c r="D9" s="1031"/>
      <c r="E9" s="1031"/>
      <c r="F9" s="1031"/>
      <c r="G9" s="1031"/>
      <c r="H9" s="1031"/>
      <c r="I9" s="1031"/>
      <c r="J9" s="1031"/>
      <c r="K9" s="1031"/>
      <c r="L9" s="1031"/>
      <c r="M9" s="1031"/>
      <c r="N9" s="1031"/>
      <c r="O9" s="1031"/>
      <c r="P9" s="1032"/>
      <c r="Q9" s="1038">
        <v>33</v>
      </c>
      <c r="R9" s="1039"/>
      <c r="S9" s="1039"/>
      <c r="T9" s="1039"/>
      <c r="U9" s="1039"/>
      <c r="V9" s="1039">
        <v>30</v>
      </c>
      <c r="W9" s="1039"/>
      <c r="X9" s="1039"/>
      <c r="Y9" s="1039"/>
      <c r="Z9" s="1039"/>
      <c r="AA9" s="1039">
        <v>3</v>
      </c>
      <c r="AB9" s="1039"/>
      <c r="AC9" s="1039"/>
      <c r="AD9" s="1039"/>
      <c r="AE9" s="1040"/>
      <c r="AF9" s="1035">
        <v>3</v>
      </c>
      <c r="AG9" s="1036"/>
      <c r="AH9" s="1036"/>
      <c r="AI9" s="1036"/>
      <c r="AJ9" s="1037"/>
      <c r="AK9" s="1080" t="s">
        <v>493</v>
      </c>
      <c r="AL9" s="1081"/>
      <c r="AM9" s="1081"/>
      <c r="AN9" s="1081"/>
      <c r="AO9" s="1081"/>
      <c r="AP9" s="1081" t="s">
        <v>551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6</v>
      </c>
      <c r="CI9" s="990"/>
      <c r="CJ9" s="990"/>
      <c r="CK9" s="990"/>
      <c r="CL9" s="991"/>
      <c r="CM9" s="989">
        <v>58</v>
      </c>
      <c r="CN9" s="990"/>
      <c r="CO9" s="990"/>
      <c r="CP9" s="990"/>
      <c r="CQ9" s="991"/>
      <c r="CR9" s="989">
        <v>5</v>
      </c>
      <c r="CS9" s="990"/>
      <c r="CT9" s="990"/>
      <c r="CU9" s="990"/>
      <c r="CV9" s="991"/>
      <c r="CW9" s="989">
        <v>2</v>
      </c>
      <c r="CX9" s="990"/>
      <c r="CY9" s="990"/>
      <c r="CZ9" s="990"/>
      <c r="DA9" s="991"/>
      <c r="DB9" s="989" t="s">
        <v>557</v>
      </c>
      <c r="DC9" s="990"/>
      <c r="DD9" s="990"/>
      <c r="DE9" s="990"/>
      <c r="DF9" s="991"/>
      <c r="DG9" s="989" t="s">
        <v>557</v>
      </c>
      <c r="DH9" s="990"/>
      <c r="DI9" s="990"/>
      <c r="DJ9" s="990"/>
      <c r="DK9" s="991"/>
      <c r="DL9" s="989" t="s">
        <v>557</v>
      </c>
      <c r="DM9" s="990"/>
      <c r="DN9" s="990"/>
      <c r="DO9" s="990"/>
      <c r="DP9" s="991"/>
      <c r="DQ9" s="989" t="s">
        <v>557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556</v>
      </c>
      <c r="BT10" s="993"/>
      <c r="BU10" s="993"/>
      <c r="BV10" s="993"/>
      <c r="BW10" s="993"/>
      <c r="BX10" s="993"/>
      <c r="BY10" s="993"/>
      <c r="BZ10" s="993"/>
      <c r="CA10" s="993"/>
      <c r="CB10" s="993"/>
      <c r="CC10" s="993"/>
      <c r="CD10" s="993"/>
      <c r="CE10" s="993"/>
      <c r="CF10" s="993"/>
      <c r="CG10" s="1014"/>
      <c r="CH10" s="989">
        <v>-4</v>
      </c>
      <c r="CI10" s="990"/>
      <c r="CJ10" s="990"/>
      <c r="CK10" s="990"/>
      <c r="CL10" s="991"/>
      <c r="CM10" s="989">
        <v>5</v>
      </c>
      <c r="CN10" s="990"/>
      <c r="CO10" s="990"/>
      <c r="CP10" s="990"/>
      <c r="CQ10" s="991"/>
      <c r="CR10" s="989">
        <v>5</v>
      </c>
      <c r="CS10" s="990"/>
      <c r="CT10" s="990"/>
      <c r="CU10" s="990"/>
      <c r="CV10" s="991"/>
      <c r="CW10" s="989" t="s">
        <v>557</v>
      </c>
      <c r="CX10" s="990"/>
      <c r="CY10" s="990"/>
      <c r="CZ10" s="990"/>
      <c r="DA10" s="991"/>
      <c r="DB10" s="989" t="s">
        <v>557</v>
      </c>
      <c r="DC10" s="990"/>
      <c r="DD10" s="990"/>
      <c r="DE10" s="990"/>
      <c r="DF10" s="991"/>
      <c r="DG10" s="989" t="s">
        <v>557</v>
      </c>
      <c r="DH10" s="990"/>
      <c r="DI10" s="990"/>
      <c r="DJ10" s="990"/>
      <c r="DK10" s="991"/>
      <c r="DL10" s="989" t="s">
        <v>557</v>
      </c>
      <c r="DM10" s="990"/>
      <c r="DN10" s="990"/>
      <c r="DO10" s="990"/>
      <c r="DP10" s="991"/>
      <c r="DQ10" s="989" t="s">
        <v>557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13456</v>
      </c>
      <c r="R23" s="1061"/>
      <c r="S23" s="1061"/>
      <c r="T23" s="1061"/>
      <c r="U23" s="1061"/>
      <c r="V23" s="1061">
        <v>12545</v>
      </c>
      <c r="W23" s="1061"/>
      <c r="X23" s="1061"/>
      <c r="Y23" s="1061"/>
      <c r="Z23" s="1061"/>
      <c r="AA23" s="1061">
        <v>912</v>
      </c>
      <c r="AB23" s="1061"/>
      <c r="AC23" s="1061"/>
      <c r="AD23" s="1061"/>
      <c r="AE23" s="1068"/>
      <c r="AF23" s="1069">
        <v>880</v>
      </c>
      <c r="AG23" s="1061"/>
      <c r="AH23" s="1061"/>
      <c r="AI23" s="1061"/>
      <c r="AJ23" s="1070"/>
      <c r="AK23" s="1071"/>
      <c r="AL23" s="1072"/>
      <c r="AM23" s="1072"/>
      <c r="AN23" s="1072"/>
      <c r="AO23" s="1072"/>
      <c r="AP23" s="1061">
        <v>9141</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1450</v>
      </c>
      <c r="R28" s="1051"/>
      <c r="S28" s="1051"/>
      <c r="T28" s="1051"/>
      <c r="U28" s="1051"/>
      <c r="V28" s="1051">
        <v>1446</v>
      </c>
      <c r="W28" s="1051"/>
      <c r="X28" s="1051"/>
      <c r="Y28" s="1051"/>
      <c r="Z28" s="1051"/>
      <c r="AA28" s="1051">
        <v>4</v>
      </c>
      <c r="AB28" s="1051"/>
      <c r="AC28" s="1051"/>
      <c r="AD28" s="1051"/>
      <c r="AE28" s="1052"/>
      <c r="AF28" s="1053">
        <v>4</v>
      </c>
      <c r="AG28" s="1051"/>
      <c r="AH28" s="1051"/>
      <c r="AI28" s="1051"/>
      <c r="AJ28" s="1054"/>
      <c r="AK28" s="1042">
        <v>118</v>
      </c>
      <c r="AL28" s="1043"/>
      <c r="AM28" s="1043"/>
      <c r="AN28" s="1043"/>
      <c r="AO28" s="1043"/>
      <c r="AP28" s="1043" t="s">
        <v>557</v>
      </c>
      <c r="AQ28" s="1043"/>
      <c r="AR28" s="1043"/>
      <c r="AS28" s="1043"/>
      <c r="AT28" s="1043"/>
      <c r="AU28" s="1043" t="s">
        <v>557</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156</v>
      </c>
      <c r="R29" s="1039"/>
      <c r="S29" s="1039"/>
      <c r="T29" s="1039"/>
      <c r="U29" s="1039"/>
      <c r="V29" s="1039">
        <v>141</v>
      </c>
      <c r="W29" s="1039"/>
      <c r="X29" s="1039"/>
      <c r="Y29" s="1039"/>
      <c r="Z29" s="1039"/>
      <c r="AA29" s="1039">
        <v>15</v>
      </c>
      <c r="AB29" s="1039"/>
      <c r="AC29" s="1039"/>
      <c r="AD29" s="1039"/>
      <c r="AE29" s="1040"/>
      <c r="AF29" s="1035">
        <v>15</v>
      </c>
      <c r="AG29" s="1036"/>
      <c r="AH29" s="1036"/>
      <c r="AI29" s="1036"/>
      <c r="AJ29" s="1037"/>
      <c r="AK29" s="980">
        <v>10</v>
      </c>
      <c r="AL29" s="971"/>
      <c r="AM29" s="971"/>
      <c r="AN29" s="971"/>
      <c r="AO29" s="971"/>
      <c r="AP29" s="971">
        <v>19</v>
      </c>
      <c r="AQ29" s="971"/>
      <c r="AR29" s="971"/>
      <c r="AS29" s="971"/>
      <c r="AT29" s="971"/>
      <c r="AU29" s="971">
        <v>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1991</v>
      </c>
      <c r="R30" s="1039"/>
      <c r="S30" s="1039"/>
      <c r="T30" s="1039"/>
      <c r="U30" s="1039"/>
      <c r="V30" s="1039">
        <v>1919</v>
      </c>
      <c r="W30" s="1039"/>
      <c r="X30" s="1039"/>
      <c r="Y30" s="1039"/>
      <c r="Z30" s="1039"/>
      <c r="AA30" s="1039">
        <v>73</v>
      </c>
      <c r="AB30" s="1039"/>
      <c r="AC30" s="1039"/>
      <c r="AD30" s="1039"/>
      <c r="AE30" s="1040"/>
      <c r="AF30" s="1035">
        <v>73</v>
      </c>
      <c r="AG30" s="1036"/>
      <c r="AH30" s="1036"/>
      <c r="AI30" s="1036"/>
      <c r="AJ30" s="1037"/>
      <c r="AK30" s="980">
        <v>276</v>
      </c>
      <c r="AL30" s="971"/>
      <c r="AM30" s="971"/>
      <c r="AN30" s="971"/>
      <c r="AO30" s="971"/>
      <c r="AP30" s="971" t="s">
        <v>557</v>
      </c>
      <c r="AQ30" s="971"/>
      <c r="AR30" s="971"/>
      <c r="AS30" s="971"/>
      <c r="AT30" s="971"/>
      <c r="AU30" s="971" t="s">
        <v>557</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25</v>
      </c>
      <c r="R31" s="1039"/>
      <c r="S31" s="1039"/>
      <c r="T31" s="1039"/>
      <c r="U31" s="1039"/>
      <c r="V31" s="1039">
        <v>25</v>
      </c>
      <c r="W31" s="1039"/>
      <c r="X31" s="1039"/>
      <c r="Y31" s="1039"/>
      <c r="Z31" s="1039"/>
      <c r="AA31" s="1039">
        <v>0</v>
      </c>
      <c r="AB31" s="1039"/>
      <c r="AC31" s="1039"/>
      <c r="AD31" s="1039"/>
      <c r="AE31" s="1040"/>
      <c r="AF31" s="1035">
        <v>0</v>
      </c>
      <c r="AG31" s="1036"/>
      <c r="AH31" s="1036"/>
      <c r="AI31" s="1036"/>
      <c r="AJ31" s="1037"/>
      <c r="AK31" s="980">
        <v>16</v>
      </c>
      <c r="AL31" s="971"/>
      <c r="AM31" s="971"/>
      <c r="AN31" s="971"/>
      <c r="AO31" s="971"/>
      <c r="AP31" s="971">
        <v>123</v>
      </c>
      <c r="AQ31" s="971"/>
      <c r="AR31" s="971"/>
      <c r="AS31" s="971"/>
      <c r="AT31" s="971"/>
      <c r="AU31" s="971">
        <v>77</v>
      </c>
      <c r="AV31" s="971"/>
      <c r="AW31" s="971"/>
      <c r="AX31" s="971"/>
      <c r="AY31" s="971"/>
      <c r="AZ31" s="1041" t="s">
        <v>551</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239</v>
      </c>
      <c r="R32" s="1039"/>
      <c r="S32" s="1039"/>
      <c r="T32" s="1039"/>
      <c r="U32" s="1039"/>
      <c r="V32" s="1039">
        <v>239</v>
      </c>
      <c r="W32" s="1039"/>
      <c r="X32" s="1039"/>
      <c r="Y32" s="1039"/>
      <c r="Z32" s="1039"/>
      <c r="AA32" s="1039">
        <v>0</v>
      </c>
      <c r="AB32" s="1039"/>
      <c r="AC32" s="1039"/>
      <c r="AD32" s="1039"/>
      <c r="AE32" s="1040"/>
      <c r="AF32" s="1035">
        <v>0</v>
      </c>
      <c r="AG32" s="1036"/>
      <c r="AH32" s="1036"/>
      <c r="AI32" s="1036"/>
      <c r="AJ32" s="1037"/>
      <c r="AK32" s="980">
        <v>56</v>
      </c>
      <c r="AL32" s="971"/>
      <c r="AM32" s="971"/>
      <c r="AN32" s="971"/>
      <c r="AO32" s="971"/>
      <c r="AP32" s="971" t="s">
        <v>557</v>
      </c>
      <c r="AQ32" s="971"/>
      <c r="AR32" s="971"/>
      <c r="AS32" s="971"/>
      <c r="AT32" s="971"/>
      <c r="AU32" s="971" t="s">
        <v>557</v>
      </c>
      <c r="AV32" s="971"/>
      <c r="AW32" s="971"/>
      <c r="AX32" s="971"/>
      <c r="AY32" s="971"/>
      <c r="AZ32" s="1041" t="s">
        <v>551</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389</v>
      </c>
      <c r="R33" s="1039"/>
      <c r="S33" s="1039"/>
      <c r="T33" s="1039"/>
      <c r="U33" s="1039"/>
      <c r="V33" s="1039">
        <v>362</v>
      </c>
      <c r="W33" s="1039"/>
      <c r="X33" s="1039"/>
      <c r="Y33" s="1039"/>
      <c r="Z33" s="1039"/>
      <c r="AA33" s="1039">
        <v>27</v>
      </c>
      <c r="AB33" s="1039"/>
      <c r="AC33" s="1039"/>
      <c r="AD33" s="1039"/>
      <c r="AE33" s="1040"/>
      <c r="AF33" s="1035">
        <v>1249</v>
      </c>
      <c r="AG33" s="1036"/>
      <c r="AH33" s="1036"/>
      <c r="AI33" s="1036"/>
      <c r="AJ33" s="1037"/>
      <c r="AK33" s="980">
        <v>34</v>
      </c>
      <c r="AL33" s="971"/>
      <c r="AM33" s="971"/>
      <c r="AN33" s="971"/>
      <c r="AO33" s="971"/>
      <c r="AP33" s="971">
        <v>2905</v>
      </c>
      <c r="AQ33" s="971"/>
      <c r="AR33" s="971"/>
      <c r="AS33" s="971"/>
      <c r="AT33" s="971"/>
      <c r="AU33" s="971">
        <v>578</v>
      </c>
      <c r="AV33" s="971"/>
      <c r="AW33" s="971"/>
      <c r="AX33" s="971"/>
      <c r="AY33" s="971"/>
      <c r="AZ33" s="1041" t="s">
        <v>551</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25</v>
      </c>
      <c r="R34" s="1039"/>
      <c r="S34" s="1039"/>
      <c r="T34" s="1039"/>
      <c r="U34" s="1039"/>
      <c r="V34" s="1039">
        <v>36</v>
      </c>
      <c r="W34" s="1039"/>
      <c r="X34" s="1039"/>
      <c r="Y34" s="1039"/>
      <c r="Z34" s="1039"/>
      <c r="AA34" s="1039">
        <v>-11</v>
      </c>
      <c r="AB34" s="1039"/>
      <c r="AC34" s="1039"/>
      <c r="AD34" s="1039"/>
      <c r="AE34" s="1040"/>
      <c r="AF34" s="1035">
        <v>238</v>
      </c>
      <c r="AG34" s="1036"/>
      <c r="AH34" s="1036"/>
      <c r="AI34" s="1036"/>
      <c r="AJ34" s="1037"/>
      <c r="AK34" s="980">
        <v>0</v>
      </c>
      <c r="AL34" s="971"/>
      <c r="AM34" s="971"/>
      <c r="AN34" s="971"/>
      <c r="AO34" s="971"/>
      <c r="AP34" s="971" t="s">
        <v>557</v>
      </c>
      <c r="AQ34" s="971"/>
      <c r="AR34" s="971"/>
      <c r="AS34" s="971"/>
      <c r="AT34" s="971"/>
      <c r="AU34" s="971" t="s">
        <v>557</v>
      </c>
      <c r="AV34" s="971"/>
      <c r="AW34" s="971"/>
      <c r="AX34" s="971"/>
      <c r="AY34" s="971"/>
      <c r="AZ34" s="1041" t="s">
        <v>551</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397</v>
      </c>
      <c r="C35" s="1031"/>
      <c r="D35" s="1031"/>
      <c r="E35" s="1031"/>
      <c r="F35" s="1031"/>
      <c r="G35" s="1031"/>
      <c r="H35" s="1031"/>
      <c r="I35" s="1031"/>
      <c r="J35" s="1031"/>
      <c r="K35" s="1031"/>
      <c r="L35" s="1031"/>
      <c r="M35" s="1031"/>
      <c r="N35" s="1031"/>
      <c r="O35" s="1031"/>
      <c r="P35" s="1032"/>
      <c r="Q35" s="1038">
        <v>833</v>
      </c>
      <c r="R35" s="1039"/>
      <c r="S35" s="1039"/>
      <c r="T35" s="1039"/>
      <c r="U35" s="1039"/>
      <c r="V35" s="1039">
        <v>841</v>
      </c>
      <c r="W35" s="1039"/>
      <c r="X35" s="1039"/>
      <c r="Y35" s="1039"/>
      <c r="Z35" s="1039"/>
      <c r="AA35" s="1039">
        <v>-8</v>
      </c>
      <c r="AB35" s="1039"/>
      <c r="AC35" s="1039"/>
      <c r="AD35" s="1039"/>
      <c r="AE35" s="1040"/>
      <c r="AF35" s="1035">
        <v>387</v>
      </c>
      <c r="AG35" s="1036"/>
      <c r="AH35" s="1036"/>
      <c r="AI35" s="1036"/>
      <c r="AJ35" s="1037"/>
      <c r="AK35" s="980">
        <v>256</v>
      </c>
      <c r="AL35" s="971"/>
      <c r="AM35" s="971"/>
      <c r="AN35" s="971"/>
      <c r="AO35" s="971"/>
      <c r="AP35" s="971">
        <v>1759</v>
      </c>
      <c r="AQ35" s="971"/>
      <c r="AR35" s="971"/>
      <c r="AS35" s="971"/>
      <c r="AT35" s="971"/>
      <c r="AU35" s="971">
        <v>1490</v>
      </c>
      <c r="AV35" s="971"/>
      <c r="AW35" s="971"/>
      <c r="AX35" s="971"/>
      <c r="AY35" s="971"/>
      <c r="AZ35" s="1041" t="s">
        <v>551</v>
      </c>
      <c r="BA35" s="1041"/>
      <c r="BB35" s="1041"/>
      <c r="BC35" s="1041"/>
      <c r="BD35" s="1041"/>
      <c r="BE35" s="972" t="s">
        <v>395</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398</v>
      </c>
      <c r="C36" s="1031"/>
      <c r="D36" s="1031"/>
      <c r="E36" s="1031"/>
      <c r="F36" s="1031"/>
      <c r="G36" s="1031"/>
      <c r="H36" s="1031"/>
      <c r="I36" s="1031"/>
      <c r="J36" s="1031"/>
      <c r="K36" s="1031"/>
      <c r="L36" s="1031"/>
      <c r="M36" s="1031"/>
      <c r="N36" s="1031"/>
      <c r="O36" s="1031"/>
      <c r="P36" s="1032"/>
      <c r="Q36" s="1038">
        <v>454</v>
      </c>
      <c r="R36" s="1039"/>
      <c r="S36" s="1039"/>
      <c r="T36" s="1039"/>
      <c r="U36" s="1039"/>
      <c r="V36" s="1039">
        <v>470</v>
      </c>
      <c r="W36" s="1039"/>
      <c r="X36" s="1039"/>
      <c r="Y36" s="1039"/>
      <c r="Z36" s="1039"/>
      <c r="AA36" s="1039">
        <v>-15</v>
      </c>
      <c r="AB36" s="1039"/>
      <c r="AC36" s="1039"/>
      <c r="AD36" s="1039"/>
      <c r="AE36" s="1040"/>
      <c r="AF36" s="1035">
        <v>28</v>
      </c>
      <c r="AG36" s="1036"/>
      <c r="AH36" s="1036"/>
      <c r="AI36" s="1036"/>
      <c r="AJ36" s="1037"/>
      <c r="AK36" s="980">
        <v>120</v>
      </c>
      <c r="AL36" s="971"/>
      <c r="AM36" s="971"/>
      <c r="AN36" s="971"/>
      <c r="AO36" s="971"/>
      <c r="AP36" s="971">
        <v>434</v>
      </c>
      <c r="AQ36" s="971"/>
      <c r="AR36" s="971"/>
      <c r="AS36" s="971"/>
      <c r="AT36" s="971"/>
      <c r="AU36" s="971">
        <v>218</v>
      </c>
      <c r="AV36" s="971"/>
      <c r="AW36" s="971"/>
      <c r="AX36" s="971"/>
      <c r="AY36" s="971"/>
      <c r="AZ36" s="1041" t="s">
        <v>551</v>
      </c>
      <c r="BA36" s="1041"/>
      <c r="BB36" s="1041"/>
      <c r="BC36" s="1041"/>
      <c r="BD36" s="1041"/>
      <c r="BE36" s="972" t="s">
        <v>395</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399</v>
      </c>
      <c r="C37" s="1031"/>
      <c r="D37" s="1031"/>
      <c r="E37" s="1031"/>
      <c r="F37" s="1031"/>
      <c r="G37" s="1031"/>
      <c r="H37" s="1031"/>
      <c r="I37" s="1031"/>
      <c r="J37" s="1031"/>
      <c r="K37" s="1031"/>
      <c r="L37" s="1031"/>
      <c r="M37" s="1031"/>
      <c r="N37" s="1031"/>
      <c r="O37" s="1031"/>
      <c r="P37" s="1032"/>
      <c r="Q37" s="1038">
        <v>191</v>
      </c>
      <c r="R37" s="1039"/>
      <c r="S37" s="1039"/>
      <c r="T37" s="1039"/>
      <c r="U37" s="1039"/>
      <c r="V37" s="1039">
        <v>191</v>
      </c>
      <c r="W37" s="1039"/>
      <c r="X37" s="1039"/>
      <c r="Y37" s="1039"/>
      <c r="Z37" s="1039"/>
      <c r="AA37" s="1039">
        <v>0</v>
      </c>
      <c r="AB37" s="1039"/>
      <c r="AC37" s="1039"/>
      <c r="AD37" s="1039"/>
      <c r="AE37" s="1040"/>
      <c r="AF37" s="1035" t="s">
        <v>122</v>
      </c>
      <c r="AG37" s="1036"/>
      <c r="AH37" s="1036"/>
      <c r="AI37" s="1036"/>
      <c r="AJ37" s="1037"/>
      <c r="AK37" s="980"/>
      <c r="AL37" s="971"/>
      <c r="AM37" s="971"/>
      <c r="AN37" s="971"/>
      <c r="AO37" s="971"/>
      <c r="AP37" s="971">
        <v>101</v>
      </c>
      <c r="AQ37" s="971"/>
      <c r="AR37" s="971"/>
      <c r="AS37" s="971"/>
      <c r="AT37" s="971"/>
      <c r="AU37" s="971">
        <v>4</v>
      </c>
      <c r="AV37" s="971"/>
      <c r="AW37" s="971"/>
      <c r="AX37" s="971"/>
      <c r="AY37" s="971"/>
      <c r="AZ37" s="1041" t="s">
        <v>551</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1993</v>
      </c>
      <c r="AG63" s="959"/>
      <c r="AH63" s="959"/>
      <c r="AI63" s="959"/>
      <c r="AJ63" s="1022"/>
      <c r="AK63" s="1023"/>
      <c r="AL63" s="963"/>
      <c r="AM63" s="963"/>
      <c r="AN63" s="963"/>
      <c r="AO63" s="963"/>
      <c r="AP63" s="959">
        <v>5341</v>
      </c>
      <c r="AQ63" s="959"/>
      <c r="AR63" s="959"/>
      <c r="AS63" s="959"/>
      <c r="AT63" s="959"/>
      <c r="AU63" s="959">
        <v>2368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558</v>
      </c>
      <c r="C68" s="986"/>
      <c r="D68" s="986"/>
      <c r="E68" s="986"/>
      <c r="F68" s="986"/>
      <c r="G68" s="986"/>
      <c r="H68" s="986"/>
      <c r="I68" s="986"/>
      <c r="J68" s="986"/>
      <c r="K68" s="986"/>
      <c r="L68" s="986"/>
      <c r="M68" s="986"/>
      <c r="N68" s="986"/>
      <c r="O68" s="986"/>
      <c r="P68" s="987"/>
      <c r="Q68" s="988">
        <v>10591</v>
      </c>
      <c r="R68" s="982"/>
      <c r="S68" s="982"/>
      <c r="T68" s="982"/>
      <c r="U68" s="982"/>
      <c r="V68" s="982">
        <v>10999</v>
      </c>
      <c r="W68" s="982"/>
      <c r="X68" s="982"/>
      <c r="Y68" s="982"/>
      <c r="Z68" s="982"/>
      <c r="AA68" s="982">
        <v>-408</v>
      </c>
      <c r="AB68" s="982"/>
      <c r="AC68" s="982"/>
      <c r="AD68" s="982"/>
      <c r="AE68" s="982"/>
      <c r="AF68" s="982">
        <v>200</v>
      </c>
      <c r="AG68" s="982"/>
      <c r="AH68" s="982"/>
      <c r="AI68" s="982"/>
      <c r="AJ68" s="982"/>
      <c r="AK68" s="982">
        <v>1085</v>
      </c>
      <c r="AL68" s="982"/>
      <c r="AM68" s="982"/>
      <c r="AN68" s="982"/>
      <c r="AO68" s="982"/>
      <c r="AP68" s="982">
        <v>6621</v>
      </c>
      <c r="AQ68" s="982"/>
      <c r="AR68" s="982"/>
      <c r="AS68" s="982"/>
      <c r="AT68" s="982"/>
      <c r="AU68" s="982">
        <v>749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559</v>
      </c>
      <c r="C69" s="975"/>
      <c r="D69" s="975"/>
      <c r="E69" s="975"/>
      <c r="F69" s="975"/>
      <c r="G69" s="975"/>
      <c r="H69" s="975"/>
      <c r="I69" s="975"/>
      <c r="J69" s="975"/>
      <c r="K69" s="975"/>
      <c r="L69" s="975"/>
      <c r="M69" s="975"/>
      <c r="N69" s="975"/>
      <c r="O69" s="975"/>
      <c r="P69" s="976"/>
      <c r="Q69" s="977">
        <v>1496</v>
      </c>
      <c r="R69" s="971"/>
      <c r="S69" s="971"/>
      <c r="T69" s="971"/>
      <c r="U69" s="971"/>
      <c r="V69" s="971">
        <v>1453</v>
      </c>
      <c r="W69" s="971"/>
      <c r="X69" s="971"/>
      <c r="Y69" s="971"/>
      <c r="Z69" s="971"/>
      <c r="AA69" s="971">
        <v>44</v>
      </c>
      <c r="AB69" s="971"/>
      <c r="AC69" s="971"/>
      <c r="AD69" s="971"/>
      <c r="AE69" s="971"/>
      <c r="AF69" s="971">
        <v>44</v>
      </c>
      <c r="AG69" s="971"/>
      <c r="AH69" s="971"/>
      <c r="AI69" s="971"/>
      <c r="AJ69" s="971"/>
      <c r="AK69" s="971">
        <v>15</v>
      </c>
      <c r="AL69" s="971"/>
      <c r="AM69" s="971"/>
      <c r="AN69" s="971"/>
      <c r="AO69" s="971"/>
      <c r="AP69" s="971">
        <v>503</v>
      </c>
      <c r="AQ69" s="971"/>
      <c r="AR69" s="971"/>
      <c r="AS69" s="971"/>
      <c r="AT69" s="971"/>
      <c r="AU69" s="971">
        <v>71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560</v>
      </c>
      <c r="C70" s="975"/>
      <c r="D70" s="975"/>
      <c r="E70" s="975"/>
      <c r="F70" s="975"/>
      <c r="G70" s="975"/>
      <c r="H70" s="975"/>
      <c r="I70" s="975"/>
      <c r="J70" s="975"/>
      <c r="K70" s="975"/>
      <c r="L70" s="975"/>
      <c r="M70" s="975"/>
      <c r="N70" s="975"/>
      <c r="O70" s="975"/>
      <c r="P70" s="976"/>
      <c r="Q70" s="977">
        <v>1763</v>
      </c>
      <c r="R70" s="971"/>
      <c r="S70" s="971"/>
      <c r="T70" s="971"/>
      <c r="U70" s="971"/>
      <c r="V70" s="971">
        <v>1724</v>
      </c>
      <c r="W70" s="971"/>
      <c r="X70" s="971"/>
      <c r="Y70" s="971"/>
      <c r="Z70" s="971"/>
      <c r="AA70" s="971">
        <v>39</v>
      </c>
      <c r="AB70" s="971"/>
      <c r="AC70" s="971"/>
      <c r="AD70" s="971"/>
      <c r="AE70" s="971"/>
      <c r="AF70" s="971">
        <v>39</v>
      </c>
      <c r="AG70" s="971"/>
      <c r="AH70" s="971"/>
      <c r="AI70" s="971"/>
      <c r="AJ70" s="971"/>
      <c r="AK70" s="971" t="s">
        <v>557</v>
      </c>
      <c r="AL70" s="971"/>
      <c r="AM70" s="971"/>
      <c r="AN70" s="971"/>
      <c r="AO70" s="971"/>
      <c r="AP70" s="971">
        <v>1700</v>
      </c>
      <c r="AQ70" s="971"/>
      <c r="AR70" s="971"/>
      <c r="AS70" s="971"/>
      <c r="AT70" s="971"/>
      <c r="AU70" s="971">
        <v>98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561</v>
      </c>
      <c r="C71" s="975"/>
      <c r="D71" s="975"/>
      <c r="E71" s="975"/>
      <c r="F71" s="975"/>
      <c r="G71" s="975"/>
      <c r="H71" s="975"/>
      <c r="I71" s="975"/>
      <c r="J71" s="975"/>
      <c r="K71" s="975"/>
      <c r="L71" s="975"/>
      <c r="M71" s="975"/>
      <c r="N71" s="975"/>
      <c r="O71" s="975"/>
      <c r="P71" s="976"/>
      <c r="Q71" s="977">
        <v>579</v>
      </c>
      <c r="R71" s="971"/>
      <c r="S71" s="971"/>
      <c r="T71" s="971"/>
      <c r="U71" s="971"/>
      <c r="V71" s="971">
        <v>487</v>
      </c>
      <c r="W71" s="971"/>
      <c r="X71" s="971"/>
      <c r="Y71" s="971"/>
      <c r="Z71" s="971"/>
      <c r="AA71" s="971">
        <v>92</v>
      </c>
      <c r="AB71" s="971"/>
      <c r="AC71" s="971"/>
      <c r="AD71" s="971"/>
      <c r="AE71" s="971"/>
      <c r="AF71" s="971">
        <v>92</v>
      </c>
      <c r="AG71" s="971"/>
      <c r="AH71" s="971"/>
      <c r="AI71" s="971"/>
      <c r="AJ71" s="971"/>
      <c r="AK71" s="971" t="s">
        <v>557</v>
      </c>
      <c r="AL71" s="971"/>
      <c r="AM71" s="971"/>
      <c r="AN71" s="971"/>
      <c r="AO71" s="971"/>
      <c r="AP71" s="971">
        <v>380</v>
      </c>
      <c r="AQ71" s="971"/>
      <c r="AR71" s="971"/>
      <c r="AS71" s="971"/>
      <c r="AT71" s="971"/>
      <c r="AU71" s="971">
        <v>171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562</v>
      </c>
      <c r="C72" s="975"/>
      <c r="D72" s="975"/>
      <c r="E72" s="975"/>
      <c r="F72" s="975"/>
      <c r="G72" s="975"/>
      <c r="H72" s="975"/>
      <c r="I72" s="975"/>
      <c r="J72" s="975"/>
      <c r="K72" s="975"/>
      <c r="L72" s="975"/>
      <c r="M72" s="975"/>
      <c r="N72" s="975"/>
      <c r="O72" s="975"/>
      <c r="P72" s="976"/>
      <c r="Q72" s="977">
        <v>675</v>
      </c>
      <c r="R72" s="971"/>
      <c r="S72" s="971"/>
      <c r="T72" s="971"/>
      <c r="U72" s="971"/>
      <c r="V72" s="971">
        <v>592</v>
      </c>
      <c r="W72" s="971"/>
      <c r="X72" s="971"/>
      <c r="Y72" s="971"/>
      <c r="Z72" s="971"/>
      <c r="AA72" s="971">
        <v>83</v>
      </c>
      <c r="AB72" s="971"/>
      <c r="AC72" s="971"/>
      <c r="AD72" s="971"/>
      <c r="AE72" s="971"/>
      <c r="AF72" s="971">
        <v>83</v>
      </c>
      <c r="AG72" s="971"/>
      <c r="AH72" s="971"/>
      <c r="AI72" s="971"/>
      <c r="AJ72" s="971"/>
      <c r="AK72" s="971" t="s">
        <v>557</v>
      </c>
      <c r="AL72" s="971"/>
      <c r="AM72" s="971"/>
      <c r="AN72" s="971"/>
      <c r="AO72" s="971"/>
      <c r="AP72" s="971" t="s">
        <v>557</v>
      </c>
      <c r="AQ72" s="971"/>
      <c r="AR72" s="971"/>
      <c r="AS72" s="971"/>
      <c r="AT72" s="971"/>
      <c r="AU72" s="971" t="s">
        <v>557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563</v>
      </c>
      <c r="C73" s="975"/>
      <c r="D73" s="975"/>
      <c r="E73" s="975"/>
      <c r="F73" s="975"/>
      <c r="G73" s="975"/>
      <c r="H73" s="975"/>
      <c r="I73" s="975"/>
      <c r="J73" s="975"/>
      <c r="K73" s="975"/>
      <c r="L73" s="975"/>
      <c r="M73" s="975"/>
      <c r="N73" s="975"/>
      <c r="O73" s="975"/>
      <c r="P73" s="976"/>
      <c r="Q73" s="977">
        <v>116727</v>
      </c>
      <c r="R73" s="971"/>
      <c r="S73" s="971"/>
      <c r="T73" s="971"/>
      <c r="U73" s="971"/>
      <c r="V73" s="971">
        <v>115370</v>
      </c>
      <c r="W73" s="971"/>
      <c r="X73" s="971"/>
      <c r="Y73" s="971"/>
      <c r="Z73" s="971"/>
      <c r="AA73" s="971">
        <v>1357</v>
      </c>
      <c r="AB73" s="971"/>
      <c r="AC73" s="971"/>
      <c r="AD73" s="971"/>
      <c r="AE73" s="971"/>
      <c r="AF73" s="971">
        <v>1357</v>
      </c>
      <c r="AG73" s="971"/>
      <c r="AH73" s="971"/>
      <c r="AI73" s="971"/>
      <c r="AJ73" s="971"/>
      <c r="AK73" s="971">
        <v>801</v>
      </c>
      <c r="AL73" s="971"/>
      <c r="AM73" s="971"/>
      <c r="AN73" s="971"/>
      <c r="AO73" s="971"/>
      <c r="AP73" s="971" t="s">
        <v>557</v>
      </c>
      <c r="AQ73" s="971"/>
      <c r="AR73" s="971"/>
      <c r="AS73" s="971"/>
      <c r="AT73" s="971"/>
      <c r="AU73" s="971" t="s">
        <v>557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564</v>
      </c>
      <c r="C74" s="975"/>
      <c r="D74" s="975"/>
      <c r="E74" s="975"/>
      <c r="F74" s="975"/>
      <c r="G74" s="975"/>
      <c r="H74" s="975"/>
      <c r="I74" s="975"/>
      <c r="J74" s="975"/>
      <c r="K74" s="975"/>
      <c r="L74" s="975"/>
      <c r="M74" s="975"/>
      <c r="N74" s="975"/>
      <c r="O74" s="975"/>
      <c r="P74" s="976"/>
      <c r="Q74" s="977">
        <v>81</v>
      </c>
      <c r="R74" s="971"/>
      <c r="S74" s="971"/>
      <c r="T74" s="971"/>
      <c r="U74" s="971"/>
      <c r="V74" s="971">
        <v>78</v>
      </c>
      <c r="W74" s="971"/>
      <c r="X74" s="971"/>
      <c r="Y74" s="971"/>
      <c r="Z74" s="971"/>
      <c r="AA74" s="971">
        <v>4</v>
      </c>
      <c r="AB74" s="971"/>
      <c r="AC74" s="971"/>
      <c r="AD74" s="971"/>
      <c r="AE74" s="971"/>
      <c r="AF74" s="971">
        <v>4</v>
      </c>
      <c r="AG74" s="971"/>
      <c r="AH74" s="971"/>
      <c r="AI74" s="971"/>
      <c r="AJ74" s="971"/>
      <c r="AK74" s="971" t="s">
        <v>557</v>
      </c>
      <c r="AL74" s="971"/>
      <c r="AM74" s="971"/>
      <c r="AN74" s="971"/>
      <c r="AO74" s="971"/>
      <c r="AP74" s="971" t="s">
        <v>557</v>
      </c>
      <c r="AQ74" s="971"/>
      <c r="AR74" s="971"/>
      <c r="AS74" s="971"/>
      <c r="AT74" s="971"/>
      <c r="AU74" s="971" t="s">
        <v>557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565</v>
      </c>
      <c r="C75" s="975"/>
      <c r="D75" s="975"/>
      <c r="E75" s="975"/>
      <c r="F75" s="975"/>
      <c r="G75" s="975"/>
      <c r="H75" s="975"/>
      <c r="I75" s="975"/>
      <c r="J75" s="975"/>
      <c r="K75" s="975"/>
      <c r="L75" s="975"/>
      <c r="M75" s="975"/>
      <c r="N75" s="975"/>
      <c r="O75" s="975"/>
      <c r="P75" s="976"/>
      <c r="Q75" s="978">
        <v>4388</v>
      </c>
      <c r="R75" s="979"/>
      <c r="S75" s="979"/>
      <c r="T75" s="979"/>
      <c r="U75" s="980"/>
      <c r="V75" s="981">
        <v>3798</v>
      </c>
      <c r="W75" s="979"/>
      <c r="X75" s="979"/>
      <c r="Y75" s="979"/>
      <c r="Z75" s="980"/>
      <c r="AA75" s="981">
        <v>590</v>
      </c>
      <c r="AB75" s="979"/>
      <c r="AC75" s="979"/>
      <c r="AD75" s="979"/>
      <c r="AE75" s="980"/>
      <c r="AF75" s="981">
        <v>590</v>
      </c>
      <c r="AG75" s="979"/>
      <c r="AH75" s="979"/>
      <c r="AI75" s="979"/>
      <c r="AJ75" s="980"/>
      <c r="AK75" s="981" t="s">
        <v>557</v>
      </c>
      <c r="AL75" s="979"/>
      <c r="AM75" s="979"/>
      <c r="AN75" s="979"/>
      <c r="AO75" s="980"/>
      <c r="AP75" s="981" t="s">
        <v>557</v>
      </c>
      <c r="AQ75" s="979"/>
      <c r="AR75" s="979"/>
      <c r="AS75" s="979"/>
      <c r="AT75" s="980"/>
      <c r="AU75" s="981" t="s">
        <v>557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566</v>
      </c>
      <c r="C76" s="975"/>
      <c r="D76" s="975"/>
      <c r="E76" s="975"/>
      <c r="F76" s="975"/>
      <c r="G76" s="975"/>
      <c r="H76" s="975"/>
      <c r="I76" s="975"/>
      <c r="J76" s="975"/>
      <c r="K76" s="975"/>
      <c r="L76" s="975"/>
      <c r="M76" s="975"/>
      <c r="N76" s="975"/>
      <c r="O76" s="975"/>
      <c r="P76" s="976"/>
      <c r="Q76" s="978">
        <v>182</v>
      </c>
      <c r="R76" s="979"/>
      <c r="S76" s="979"/>
      <c r="T76" s="979"/>
      <c r="U76" s="980"/>
      <c r="V76" s="981">
        <v>175</v>
      </c>
      <c r="W76" s="979"/>
      <c r="X76" s="979"/>
      <c r="Y76" s="979"/>
      <c r="Z76" s="980"/>
      <c r="AA76" s="981">
        <v>7</v>
      </c>
      <c r="AB76" s="979"/>
      <c r="AC76" s="979"/>
      <c r="AD76" s="979"/>
      <c r="AE76" s="980"/>
      <c r="AF76" s="981">
        <v>7</v>
      </c>
      <c r="AG76" s="979"/>
      <c r="AH76" s="979"/>
      <c r="AI76" s="979"/>
      <c r="AJ76" s="980"/>
      <c r="AK76" s="981">
        <v>25</v>
      </c>
      <c r="AL76" s="979"/>
      <c r="AM76" s="979"/>
      <c r="AN76" s="979"/>
      <c r="AO76" s="980"/>
      <c r="AP76" s="981" t="s">
        <v>557</v>
      </c>
      <c r="AQ76" s="979"/>
      <c r="AR76" s="979"/>
      <c r="AS76" s="979"/>
      <c r="AT76" s="980"/>
      <c r="AU76" s="981" t="s">
        <v>557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567</v>
      </c>
      <c r="C77" s="975"/>
      <c r="D77" s="975"/>
      <c r="E77" s="975"/>
      <c r="F77" s="975"/>
      <c r="G77" s="975"/>
      <c r="H77" s="975"/>
      <c r="I77" s="975"/>
      <c r="J77" s="975"/>
      <c r="K77" s="975"/>
      <c r="L77" s="975"/>
      <c r="M77" s="975"/>
      <c r="N77" s="975"/>
      <c r="O77" s="975"/>
      <c r="P77" s="976"/>
      <c r="Q77" s="978">
        <v>1079</v>
      </c>
      <c r="R77" s="979"/>
      <c r="S77" s="979"/>
      <c r="T77" s="979"/>
      <c r="U77" s="980"/>
      <c r="V77" s="981">
        <v>1078</v>
      </c>
      <c r="W77" s="979"/>
      <c r="X77" s="979"/>
      <c r="Y77" s="979"/>
      <c r="Z77" s="980"/>
      <c r="AA77" s="981">
        <v>1</v>
      </c>
      <c r="AB77" s="979"/>
      <c r="AC77" s="979"/>
      <c r="AD77" s="979"/>
      <c r="AE77" s="980"/>
      <c r="AF77" s="981">
        <v>1</v>
      </c>
      <c r="AG77" s="979"/>
      <c r="AH77" s="979"/>
      <c r="AI77" s="979"/>
      <c r="AJ77" s="980"/>
      <c r="AK77" s="981">
        <v>597</v>
      </c>
      <c r="AL77" s="979"/>
      <c r="AM77" s="979"/>
      <c r="AN77" s="979"/>
      <c r="AO77" s="980"/>
      <c r="AP77" s="981" t="s">
        <v>557</v>
      </c>
      <c r="AQ77" s="979"/>
      <c r="AR77" s="979"/>
      <c r="AS77" s="979"/>
      <c r="AT77" s="980"/>
      <c r="AU77" s="981" t="s">
        <v>557</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568</v>
      </c>
      <c r="C78" s="975"/>
      <c r="D78" s="975"/>
      <c r="E78" s="975"/>
      <c r="F78" s="975"/>
      <c r="G78" s="975"/>
      <c r="H78" s="975"/>
      <c r="I78" s="975"/>
      <c r="J78" s="975"/>
      <c r="K78" s="975"/>
      <c r="L78" s="975"/>
      <c r="M78" s="975"/>
      <c r="N78" s="975"/>
      <c r="O78" s="975"/>
      <c r="P78" s="976"/>
      <c r="Q78" s="977">
        <v>911</v>
      </c>
      <c r="R78" s="971"/>
      <c r="S78" s="971"/>
      <c r="T78" s="971"/>
      <c r="U78" s="971"/>
      <c r="V78" s="971">
        <v>864</v>
      </c>
      <c r="W78" s="971"/>
      <c r="X78" s="971"/>
      <c r="Y78" s="971"/>
      <c r="Z78" s="971"/>
      <c r="AA78" s="971">
        <v>48</v>
      </c>
      <c r="AB78" s="971"/>
      <c r="AC78" s="971"/>
      <c r="AD78" s="971"/>
      <c r="AE78" s="971"/>
      <c r="AF78" s="971">
        <v>48</v>
      </c>
      <c r="AG78" s="971"/>
      <c r="AH78" s="971"/>
      <c r="AI78" s="971"/>
      <c r="AJ78" s="971"/>
      <c r="AK78" s="971" t="s">
        <v>557</v>
      </c>
      <c r="AL78" s="971"/>
      <c r="AM78" s="971"/>
      <c r="AN78" s="971"/>
      <c r="AO78" s="971"/>
      <c r="AP78" s="971">
        <v>6517</v>
      </c>
      <c r="AQ78" s="971"/>
      <c r="AR78" s="971"/>
      <c r="AS78" s="971"/>
      <c r="AT78" s="971"/>
      <c r="AU78" s="971">
        <v>1043</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2465</v>
      </c>
      <c r="AG88" s="959"/>
      <c r="AH88" s="959"/>
      <c r="AI88" s="959"/>
      <c r="AJ88" s="959"/>
      <c r="AK88" s="963"/>
      <c r="AL88" s="963"/>
      <c r="AM88" s="963"/>
      <c r="AN88" s="963"/>
      <c r="AO88" s="963"/>
      <c r="AP88" s="959">
        <v>15721</v>
      </c>
      <c r="AQ88" s="959"/>
      <c r="AR88" s="959"/>
      <c r="AS88" s="959"/>
      <c r="AT88" s="959"/>
      <c r="AU88" s="959">
        <v>2132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v>
      </c>
      <c r="CS102" s="953"/>
      <c r="CT102" s="953"/>
      <c r="CU102" s="953"/>
      <c r="CV102" s="954"/>
      <c r="CW102" s="952">
        <v>8</v>
      </c>
      <c r="CX102" s="953"/>
      <c r="CY102" s="953"/>
      <c r="CZ102" s="953"/>
      <c r="DA102" s="954"/>
      <c r="DB102" s="952"/>
      <c r="DC102" s="953"/>
      <c r="DD102" s="953"/>
      <c r="DE102" s="953"/>
      <c r="DF102" s="954"/>
      <c r="DG102" s="952"/>
      <c r="DH102" s="953"/>
      <c r="DI102" s="953"/>
      <c r="DJ102" s="953"/>
      <c r="DK102" s="954"/>
      <c r="DL102" s="952">
        <v>14</v>
      </c>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1273556</v>
      </c>
      <c r="AB110" s="889"/>
      <c r="AC110" s="889"/>
      <c r="AD110" s="889"/>
      <c r="AE110" s="890"/>
      <c r="AF110" s="891">
        <v>1268670</v>
      </c>
      <c r="AG110" s="889"/>
      <c r="AH110" s="889"/>
      <c r="AI110" s="889"/>
      <c r="AJ110" s="890"/>
      <c r="AK110" s="891">
        <v>1220331</v>
      </c>
      <c r="AL110" s="889"/>
      <c r="AM110" s="889"/>
      <c r="AN110" s="889"/>
      <c r="AO110" s="890"/>
      <c r="AP110" s="892">
        <v>22.8</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9531420</v>
      </c>
      <c r="BR110" s="842"/>
      <c r="BS110" s="842"/>
      <c r="BT110" s="842"/>
      <c r="BU110" s="842"/>
      <c r="BV110" s="842">
        <v>9413303</v>
      </c>
      <c r="BW110" s="842"/>
      <c r="BX110" s="842"/>
      <c r="BY110" s="842"/>
      <c r="BZ110" s="842"/>
      <c r="CA110" s="842">
        <v>9140971</v>
      </c>
      <c r="CB110" s="842"/>
      <c r="CC110" s="842"/>
      <c r="CD110" s="842"/>
      <c r="CE110" s="842"/>
      <c r="CF110" s="866">
        <v>170.6</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2246686</v>
      </c>
      <c r="BR112" s="817"/>
      <c r="BS112" s="817"/>
      <c r="BT112" s="817"/>
      <c r="BU112" s="817"/>
      <c r="BV112" s="817">
        <v>2647260</v>
      </c>
      <c r="BW112" s="817"/>
      <c r="BX112" s="817"/>
      <c r="BY112" s="817"/>
      <c r="BZ112" s="817"/>
      <c r="CA112" s="817">
        <v>2368645</v>
      </c>
      <c r="CB112" s="817"/>
      <c r="CC112" s="817"/>
      <c r="CD112" s="817"/>
      <c r="CE112" s="817"/>
      <c r="CF112" s="875">
        <v>44.2</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439215</v>
      </c>
      <c r="AB113" s="919"/>
      <c r="AC113" s="919"/>
      <c r="AD113" s="919"/>
      <c r="AE113" s="920"/>
      <c r="AF113" s="921">
        <v>538891</v>
      </c>
      <c r="AG113" s="919"/>
      <c r="AH113" s="919"/>
      <c r="AI113" s="919"/>
      <c r="AJ113" s="920"/>
      <c r="AK113" s="921">
        <v>444676</v>
      </c>
      <c r="AL113" s="919"/>
      <c r="AM113" s="919"/>
      <c r="AN113" s="919"/>
      <c r="AO113" s="920"/>
      <c r="AP113" s="922">
        <v>8.3000000000000007</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2331981</v>
      </c>
      <c r="BR113" s="817"/>
      <c r="BS113" s="817"/>
      <c r="BT113" s="817"/>
      <c r="BU113" s="817"/>
      <c r="BV113" s="817">
        <v>2274896</v>
      </c>
      <c r="BW113" s="817"/>
      <c r="BX113" s="817"/>
      <c r="BY113" s="817"/>
      <c r="BZ113" s="817"/>
      <c r="CA113" s="817">
        <v>2132261</v>
      </c>
      <c r="CB113" s="817"/>
      <c r="CC113" s="817"/>
      <c r="CD113" s="817"/>
      <c r="CE113" s="817"/>
      <c r="CF113" s="875">
        <v>39.799999999999997</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216481</v>
      </c>
      <c r="AB114" s="780"/>
      <c r="AC114" s="780"/>
      <c r="AD114" s="780"/>
      <c r="AE114" s="781"/>
      <c r="AF114" s="782">
        <v>225172</v>
      </c>
      <c r="AG114" s="780"/>
      <c r="AH114" s="780"/>
      <c r="AI114" s="780"/>
      <c r="AJ114" s="781"/>
      <c r="AK114" s="782">
        <v>255031</v>
      </c>
      <c r="AL114" s="780"/>
      <c r="AM114" s="780"/>
      <c r="AN114" s="780"/>
      <c r="AO114" s="781"/>
      <c r="AP114" s="824">
        <v>4.8</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1882713</v>
      </c>
      <c r="BR114" s="817"/>
      <c r="BS114" s="817"/>
      <c r="BT114" s="817"/>
      <c r="BU114" s="817"/>
      <c r="BV114" s="817">
        <v>1824793</v>
      </c>
      <c r="BW114" s="817"/>
      <c r="BX114" s="817"/>
      <c r="BY114" s="817"/>
      <c r="BZ114" s="817"/>
      <c r="CA114" s="817">
        <v>1836072</v>
      </c>
      <c r="CB114" s="817"/>
      <c r="CC114" s="817"/>
      <c r="CD114" s="817"/>
      <c r="CE114" s="817"/>
      <c r="CF114" s="875">
        <v>34.299999999999997</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2840</v>
      </c>
      <c r="BR115" s="817"/>
      <c r="BS115" s="817"/>
      <c r="BT115" s="817"/>
      <c r="BU115" s="817"/>
      <c r="BV115" s="817">
        <v>2120</v>
      </c>
      <c r="BW115" s="817"/>
      <c r="BX115" s="817"/>
      <c r="BY115" s="817"/>
      <c r="BZ115" s="817"/>
      <c r="CA115" s="817">
        <v>1400</v>
      </c>
      <c r="CB115" s="817"/>
      <c r="CC115" s="817"/>
      <c r="CD115" s="817"/>
      <c r="CE115" s="817"/>
      <c r="CF115" s="875">
        <v>0</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1929252</v>
      </c>
      <c r="AB117" s="903"/>
      <c r="AC117" s="903"/>
      <c r="AD117" s="903"/>
      <c r="AE117" s="904"/>
      <c r="AF117" s="905">
        <v>2032733</v>
      </c>
      <c r="AG117" s="903"/>
      <c r="AH117" s="903"/>
      <c r="AI117" s="903"/>
      <c r="AJ117" s="904"/>
      <c r="AK117" s="905">
        <v>1920038</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15995640</v>
      </c>
      <c r="BR119" s="845"/>
      <c r="BS119" s="845"/>
      <c r="BT119" s="845"/>
      <c r="BU119" s="845"/>
      <c r="BV119" s="845">
        <v>16162372</v>
      </c>
      <c r="BW119" s="845"/>
      <c r="BX119" s="845"/>
      <c r="BY119" s="845"/>
      <c r="BZ119" s="845"/>
      <c r="CA119" s="845">
        <v>15479349</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3634112</v>
      </c>
      <c r="BR120" s="842"/>
      <c r="BS120" s="842"/>
      <c r="BT120" s="842"/>
      <c r="BU120" s="842"/>
      <c r="BV120" s="842">
        <v>3878427</v>
      </c>
      <c r="BW120" s="842"/>
      <c r="BX120" s="842"/>
      <c r="BY120" s="842"/>
      <c r="BZ120" s="842"/>
      <c r="CA120" s="842">
        <v>4189439</v>
      </c>
      <c r="CB120" s="842"/>
      <c r="CC120" s="842"/>
      <c r="CD120" s="842"/>
      <c r="CE120" s="842"/>
      <c r="CF120" s="866">
        <v>78.2</v>
      </c>
      <c r="CG120" s="867"/>
      <c r="CH120" s="867"/>
      <c r="CI120" s="867"/>
      <c r="CJ120" s="867"/>
      <c r="CK120" s="868" t="s">
        <v>451</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1944567</v>
      </c>
      <c r="DM120" s="842"/>
      <c r="DN120" s="842"/>
      <c r="DO120" s="842"/>
      <c r="DP120" s="842"/>
      <c r="DQ120" s="842">
        <v>1490249</v>
      </c>
      <c r="DR120" s="842"/>
      <c r="DS120" s="842"/>
      <c r="DT120" s="842"/>
      <c r="DU120" s="842"/>
      <c r="DV120" s="843">
        <v>27.8</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114300</v>
      </c>
      <c r="BR121" s="817"/>
      <c r="BS121" s="817"/>
      <c r="BT121" s="817"/>
      <c r="BU121" s="817"/>
      <c r="BV121" s="817">
        <v>76498</v>
      </c>
      <c r="BW121" s="817"/>
      <c r="BX121" s="817"/>
      <c r="BY121" s="817"/>
      <c r="BZ121" s="817"/>
      <c r="CA121" s="817">
        <v>38712</v>
      </c>
      <c r="CB121" s="817"/>
      <c r="CC121" s="817"/>
      <c r="CD121" s="817"/>
      <c r="CE121" s="817"/>
      <c r="CF121" s="875">
        <v>0.7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208619</v>
      </c>
      <c r="DH121" s="817"/>
      <c r="DI121" s="817"/>
      <c r="DJ121" s="817"/>
      <c r="DK121" s="817"/>
      <c r="DL121" s="817">
        <v>375566</v>
      </c>
      <c r="DM121" s="817"/>
      <c r="DN121" s="817"/>
      <c r="DO121" s="817"/>
      <c r="DP121" s="817"/>
      <c r="DQ121" s="817">
        <v>578016</v>
      </c>
      <c r="DR121" s="817"/>
      <c r="DS121" s="817"/>
      <c r="DT121" s="817"/>
      <c r="DU121" s="817"/>
      <c r="DV121" s="794">
        <v>10.8</v>
      </c>
      <c r="DW121" s="794"/>
      <c r="DX121" s="794"/>
      <c r="DY121" s="794"/>
      <c r="DZ121" s="795"/>
    </row>
    <row r="122" spans="1:130" s="218"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9038768</v>
      </c>
      <c r="BR122" s="845"/>
      <c r="BS122" s="845"/>
      <c r="BT122" s="845"/>
      <c r="BU122" s="845"/>
      <c r="BV122" s="845">
        <v>9185254</v>
      </c>
      <c r="BW122" s="845"/>
      <c r="BX122" s="845"/>
      <c r="BY122" s="845"/>
      <c r="BZ122" s="845"/>
      <c r="CA122" s="845">
        <v>9043259</v>
      </c>
      <c r="CB122" s="845"/>
      <c r="CC122" s="845"/>
      <c r="CD122" s="845"/>
      <c r="CE122" s="845"/>
      <c r="CF122" s="846">
        <v>168.8</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232870</v>
      </c>
      <c r="DH122" s="817"/>
      <c r="DI122" s="817"/>
      <c r="DJ122" s="817"/>
      <c r="DK122" s="817"/>
      <c r="DL122" s="817">
        <v>228508</v>
      </c>
      <c r="DM122" s="817"/>
      <c r="DN122" s="817"/>
      <c r="DO122" s="817"/>
      <c r="DP122" s="817"/>
      <c r="DQ122" s="817">
        <v>217547</v>
      </c>
      <c r="DR122" s="817"/>
      <c r="DS122" s="817"/>
      <c r="DT122" s="817"/>
      <c r="DU122" s="817"/>
      <c r="DV122" s="794">
        <v>4.0999999999999996</v>
      </c>
      <c r="DW122" s="794"/>
      <c r="DX122" s="794"/>
      <c r="DY122" s="794"/>
      <c r="DZ122" s="795"/>
    </row>
    <row r="123" spans="1:130" s="218"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12787180</v>
      </c>
      <c r="BR123" s="833"/>
      <c r="BS123" s="833"/>
      <c r="BT123" s="833"/>
      <c r="BU123" s="833"/>
      <c r="BV123" s="833">
        <v>13140179</v>
      </c>
      <c r="BW123" s="833"/>
      <c r="BX123" s="833"/>
      <c r="BY123" s="833"/>
      <c r="BZ123" s="833"/>
      <c r="CA123" s="833">
        <v>13271410</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v>90919</v>
      </c>
      <c r="DM123" s="780"/>
      <c r="DN123" s="780"/>
      <c r="DO123" s="780"/>
      <c r="DP123" s="781"/>
      <c r="DQ123" s="782">
        <v>77228</v>
      </c>
      <c r="DR123" s="780"/>
      <c r="DS123" s="780"/>
      <c r="DT123" s="780"/>
      <c r="DU123" s="781"/>
      <c r="DV123" s="824">
        <v>1.4</v>
      </c>
      <c r="DW123" s="825"/>
      <c r="DX123" s="825"/>
      <c r="DY123" s="825"/>
      <c r="DZ123" s="826"/>
    </row>
    <row r="124" spans="1:130" s="218"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61.1</v>
      </c>
      <c r="BR124" s="831"/>
      <c r="BS124" s="831"/>
      <c r="BT124" s="831"/>
      <c r="BU124" s="831"/>
      <c r="BV124" s="831">
        <v>57.7</v>
      </c>
      <c r="BW124" s="831"/>
      <c r="BX124" s="831"/>
      <c r="BY124" s="831"/>
      <c r="BZ124" s="831"/>
      <c r="CA124" s="831">
        <v>41.2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1805197</v>
      </c>
      <c r="DH124" s="764"/>
      <c r="DI124" s="764"/>
      <c r="DJ124" s="764"/>
      <c r="DK124" s="765"/>
      <c r="DL124" s="766">
        <v>7700</v>
      </c>
      <c r="DM124" s="764"/>
      <c r="DN124" s="764"/>
      <c r="DO124" s="764"/>
      <c r="DP124" s="765"/>
      <c r="DQ124" s="766">
        <v>5605</v>
      </c>
      <c r="DR124" s="764"/>
      <c r="DS124" s="764"/>
      <c r="DT124" s="764"/>
      <c r="DU124" s="765"/>
      <c r="DV124" s="848">
        <v>0.1</v>
      </c>
      <c r="DW124" s="849"/>
      <c r="DX124" s="849"/>
      <c r="DY124" s="849"/>
      <c r="DZ124" s="850"/>
    </row>
    <row r="125" spans="1:130" s="218"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37802</v>
      </c>
      <c r="AB128" s="801"/>
      <c r="AC128" s="801"/>
      <c r="AD128" s="801"/>
      <c r="AE128" s="802"/>
      <c r="AF128" s="803">
        <v>37802</v>
      </c>
      <c r="AG128" s="801"/>
      <c r="AH128" s="801"/>
      <c r="AI128" s="801"/>
      <c r="AJ128" s="802"/>
      <c r="AK128" s="803">
        <v>37786</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14.26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v>2840</v>
      </c>
      <c r="DH128" s="791"/>
      <c r="DI128" s="791"/>
      <c r="DJ128" s="791"/>
      <c r="DK128" s="791"/>
      <c r="DL128" s="791">
        <v>2120</v>
      </c>
      <c r="DM128" s="791"/>
      <c r="DN128" s="791"/>
      <c r="DO128" s="791"/>
      <c r="DP128" s="791"/>
      <c r="DQ128" s="791">
        <v>1400</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6405798</v>
      </c>
      <c r="AB129" s="780"/>
      <c r="AC129" s="780"/>
      <c r="AD129" s="780"/>
      <c r="AE129" s="781"/>
      <c r="AF129" s="782">
        <v>6360427</v>
      </c>
      <c r="AG129" s="780"/>
      <c r="AH129" s="780"/>
      <c r="AI129" s="780"/>
      <c r="AJ129" s="781"/>
      <c r="AK129" s="782">
        <v>6425018</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19.260000000000002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1160505</v>
      </c>
      <c r="AB130" s="780"/>
      <c r="AC130" s="780"/>
      <c r="AD130" s="780"/>
      <c r="AE130" s="781"/>
      <c r="AF130" s="782">
        <v>1123442</v>
      </c>
      <c r="AG130" s="780"/>
      <c r="AH130" s="780"/>
      <c r="AI130" s="780"/>
      <c r="AJ130" s="781"/>
      <c r="AK130" s="782">
        <v>1068217</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15.2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5245293</v>
      </c>
      <c r="AB131" s="764"/>
      <c r="AC131" s="764"/>
      <c r="AD131" s="764"/>
      <c r="AE131" s="765"/>
      <c r="AF131" s="766">
        <v>5236985</v>
      </c>
      <c r="AG131" s="764"/>
      <c r="AH131" s="764"/>
      <c r="AI131" s="764"/>
      <c r="AJ131" s="765"/>
      <c r="AK131" s="766">
        <v>5356801</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41.2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13.93525586</v>
      </c>
      <c r="AB132" s="745"/>
      <c r="AC132" s="745"/>
      <c r="AD132" s="745"/>
      <c r="AE132" s="746"/>
      <c r="AF132" s="747">
        <v>16.64104442</v>
      </c>
      <c r="AG132" s="745"/>
      <c r="AH132" s="745"/>
      <c r="AI132" s="745"/>
      <c r="AJ132" s="746"/>
      <c r="AK132" s="747">
        <v>15.196291889999999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14.2</v>
      </c>
      <c r="AB133" s="724"/>
      <c r="AC133" s="724"/>
      <c r="AD133" s="724"/>
      <c r="AE133" s="725"/>
      <c r="AF133" s="723">
        <v>14.8</v>
      </c>
      <c r="AG133" s="724"/>
      <c r="AH133" s="724"/>
      <c r="AI133" s="724"/>
      <c r="AJ133" s="725"/>
      <c r="AK133" s="723">
        <v>15.2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bHGo5GSJLAIbhiXrS1TH+A18eMLBETAyE1hq2KVQB/lg0++BvKmhg69a7cW57rghpJ6aIfrBI83C0UjSYWF6A==" saltValue="at0yduKZ5SLhdi+OY3Cv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LytJiG4grQE9KenMzAr7D4pz5rHzyGCGfmL7j1fvBoZDXLh7lIt4C9u1P9Efk2+dWuOSKd7RpBIur1/M0ymcg==" saltValue="ICiIwNe9EMrQV0qWagux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4kXyW2CSbbj7bqBL/7R5dgHkRMMc/jGH2o/9Pzbc9qPUr7hkIAZjIW0k6xujSI9K1tv+Hhhm+WBqdaXhwGsRA==" saltValue="Ts/vBeQLitQa56FDuS4J7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1917409</v>
      </c>
      <c r="AP9" s="269">
        <v>143583</v>
      </c>
      <c r="AQ9" s="270">
        <v>120794</v>
      </c>
      <c r="AR9" s="271">
        <v>18.899999999999999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340003</v>
      </c>
      <c r="AP10" s="272">
        <v>25461</v>
      </c>
      <c r="AQ10" s="273">
        <v>16294</v>
      </c>
      <c r="AR10" s="274">
        <v>56.3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184468</v>
      </c>
      <c r="AP11" s="272">
        <v>13814</v>
      </c>
      <c r="AQ11" s="273">
        <v>1928</v>
      </c>
      <c r="AR11" s="274">
        <v>616.5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20</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37928</v>
      </c>
      <c r="AP13" s="272">
        <v>2840</v>
      </c>
      <c r="AQ13" s="273">
        <v>4630</v>
      </c>
      <c r="AR13" s="274">
        <v>-38.700000000000003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21896</v>
      </c>
      <c r="AP14" s="272">
        <v>1640</v>
      </c>
      <c r="AQ14" s="273">
        <v>2459</v>
      </c>
      <c r="AR14" s="274">
        <v>-33.299999999999997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-155585</v>
      </c>
      <c r="AP15" s="272">
        <v>-11651</v>
      </c>
      <c r="AQ15" s="273">
        <v>-7108</v>
      </c>
      <c r="AR15" s="274">
        <v>63.9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2346119</v>
      </c>
      <c r="AP16" s="272">
        <v>175687</v>
      </c>
      <c r="AQ16" s="273">
        <v>139017</v>
      </c>
      <c r="AR16" s="274">
        <v>26.4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14.53</v>
      </c>
      <c r="AP21" s="286">
        <v>11.1</v>
      </c>
      <c r="AQ21" s="287">
        <v>3.43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92.3</v>
      </c>
      <c r="AP22" s="291">
        <v>96.5</v>
      </c>
      <c r="AQ22" s="292">
        <v>-4.2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1220331</v>
      </c>
      <c r="AP32" s="300">
        <v>91383</v>
      </c>
      <c r="AQ32" s="301">
        <v>62408</v>
      </c>
      <c r="AR32" s="302">
        <v>46.4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v>4</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444676</v>
      </c>
      <c r="AP35" s="300">
        <v>33299</v>
      </c>
      <c r="AQ35" s="301">
        <v>14219</v>
      </c>
      <c r="AR35" s="302">
        <v>134.19999999999999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v>255031</v>
      </c>
      <c r="AP36" s="300">
        <v>19098</v>
      </c>
      <c r="AQ36" s="301">
        <v>4004</v>
      </c>
      <c r="AR36" s="302">
        <v>377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t="s">
        <v>493</v>
      </c>
      <c r="AP37" s="300" t="s">
        <v>493</v>
      </c>
      <c r="AQ37" s="301">
        <v>309</v>
      </c>
      <c r="AR37" s="302" t="s">
        <v>493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4</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-37786</v>
      </c>
      <c r="AP39" s="300">
        <v>-2830</v>
      </c>
      <c r="AQ39" s="301">
        <v>-2554</v>
      </c>
      <c r="AR39" s="302">
        <v>10.8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-1068217</v>
      </c>
      <c r="AP40" s="300">
        <v>-79992</v>
      </c>
      <c r="AQ40" s="301">
        <v>-52280</v>
      </c>
      <c r="AR40" s="302">
        <v>53</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814035</v>
      </c>
      <c r="AP41" s="300">
        <v>60958</v>
      </c>
      <c r="AQ41" s="301">
        <v>26115</v>
      </c>
      <c r="AR41" s="302">
        <v>133.4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1459110</v>
      </c>
      <c r="AN51" s="322">
        <v>101109</v>
      </c>
      <c r="AO51" s="323">
        <v>45.7</v>
      </c>
      <c r="AP51" s="324">
        <v>117234</v>
      </c>
      <c r="AQ51" s="325">
        <v>34</v>
      </c>
      <c r="AR51" s="326">
        <v>11.7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442192</v>
      </c>
      <c r="AN52" s="330">
        <v>30642</v>
      </c>
      <c r="AO52" s="331">
        <v>23.1</v>
      </c>
      <c r="AP52" s="332">
        <v>59796</v>
      </c>
      <c r="AQ52" s="333">
        <v>25.9</v>
      </c>
      <c r="AR52" s="334">
        <v>-2.8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1821633</v>
      </c>
      <c r="AN53" s="322">
        <v>128910</v>
      </c>
      <c r="AO53" s="323">
        <v>27.5</v>
      </c>
      <c r="AP53" s="324">
        <v>97758</v>
      </c>
      <c r="AQ53" s="325">
        <v>-16.600000000000001</v>
      </c>
      <c r="AR53" s="326">
        <v>44.1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279889</v>
      </c>
      <c r="AN54" s="330">
        <v>19807</v>
      </c>
      <c r="AO54" s="331">
        <v>-35.4</v>
      </c>
      <c r="AP54" s="332">
        <v>45946</v>
      </c>
      <c r="AQ54" s="333">
        <v>-23.2</v>
      </c>
      <c r="AR54" s="334">
        <v>-12.2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1282195</v>
      </c>
      <c r="AN55" s="322">
        <v>92444</v>
      </c>
      <c r="AO55" s="323">
        <v>-28.3</v>
      </c>
      <c r="AP55" s="324">
        <v>91338</v>
      </c>
      <c r="AQ55" s="325">
        <v>-6.6</v>
      </c>
      <c r="AR55" s="326">
        <v>-21.7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777152</v>
      </c>
      <c r="AN56" s="330">
        <v>56031</v>
      </c>
      <c r="AO56" s="331">
        <v>182.9</v>
      </c>
      <c r="AP56" s="332">
        <v>43989</v>
      </c>
      <c r="AQ56" s="333">
        <v>-4.3</v>
      </c>
      <c r="AR56" s="334">
        <v>187.2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2096780</v>
      </c>
      <c r="AN57" s="322">
        <v>153892</v>
      </c>
      <c r="AO57" s="323">
        <v>66.5</v>
      </c>
      <c r="AP57" s="324">
        <v>103975</v>
      </c>
      <c r="AQ57" s="325">
        <v>13.8</v>
      </c>
      <c r="AR57" s="326">
        <v>52.7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1479200</v>
      </c>
      <c r="AN58" s="330">
        <v>108565</v>
      </c>
      <c r="AO58" s="331">
        <v>93.8</v>
      </c>
      <c r="AP58" s="332">
        <v>52698</v>
      </c>
      <c r="AQ58" s="333">
        <v>19.8</v>
      </c>
      <c r="AR58" s="334">
        <v>74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1540432</v>
      </c>
      <c r="AN59" s="322">
        <v>115354</v>
      </c>
      <c r="AO59" s="323">
        <v>-25</v>
      </c>
      <c r="AP59" s="324">
        <v>112678</v>
      </c>
      <c r="AQ59" s="325">
        <v>8.4</v>
      </c>
      <c r="AR59" s="326">
        <v>-33.4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1109730</v>
      </c>
      <c r="AN60" s="330">
        <v>83101</v>
      </c>
      <c r="AO60" s="331">
        <v>-23.5</v>
      </c>
      <c r="AP60" s="332">
        <v>55165</v>
      </c>
      <c r="AQ60" s="333">
        <v>4.7</v>
      </c>
      <c r="AR60" s="334">
        <v>-28.2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1640030</v>
      </c>
      <c r="AN61" s="337">
        <v>118342</v>
      </c>
      <c r="AO61" s="338">
        <v>17.3</v>
      </c>
      <c r="AP61" s="339">
        <v>104597</v>
      </c>
      <c r="AQ61" s="340">
        <v>6.6</v>
      </c>
      <c r="AR61" s="326">
        <v>10.7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817633</v>
      </c>
      <c r="AN62" s="330">
        <v>59629</v>
      </c>
      <c r="AO62" s="331">
        <v>48.2</v>
      </c>
      <c r="AP62" s="332">
        <v>51519</v>
      </c>
      <c r="AQ62" s="333">
        <v>4.5999999999999996</v>
      </c>
      <c r="AR62" s="334">
        <v>43.6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YqOrDZkrMK978AgNT4pxWwnxqzMoepS2PjaQejE0drgHe63KPzdKQUGL+PmcGO6Ty5MzuBvEjoaf3hYeN8w==" saltValue="fXlnqxFIrg+4xdSgjCnw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c2JRJgK74rlN/4rCL+pzFjmFowIjgRlhGXSp3+NrR0yoEMNZDXgg55AxzQr4xWEBY8lC0RBO4l1i+VG5uT4bA==" saltValue="vLWYO1C++ZWtWiCAZc3l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K1tbiDhl1UFqiEO73ZVdlH7RwjF/6khvxm6STHNNGtbx3whwnr/W1lSaxR5rFOmTUyPlejEl89B7bwUEedGmEw==" saltValue="ny6IXldNXi3QGSxtDiQn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17.059999999999999</v>
      </c>
      <c r="G47" s="12">
        <v>20.54</v>
      </c>
      <c r="H47" s="12">
        <v>28.36</v>
      </c>
      <c r="I47" s="12">
        <v>31.24</v>
      </c>
      <c r="J47" s="13">
        <v>31.26</v>
      </c>
    </row>
    <row r="48" spans="2:10" ht="57.75" customHeight="1" x14ac:dyDescent="0.2">
      <c r="B48" s="14"/>
      <c r="C48" s="1141" t="s">
        <v>4</v>
      </c>
      <c r="D48" s="1141"/>
      <c r="E48" s="1142"/>
      <c r="F48" s="15">
        <v>8.8000000000000007</v>
      </c>
      <c r="G48" s="16">
        <v>14.28</v>
      </c>
      <c r="H48" s="16">
        <v>15.17</v>
      </c>
      <c r="I48" s="16">
        <v>13.32</v>
      </c>
      <c r="J48" s="17">
        <v>13.69</v>
      </c>
    </row>
    <row r="49" spans="2:10" ht="57.75" customHeight="1" thickBot="1" x14ac:dyDescent="0.25">
      <c r="B49" s="18"/>
      <c r="C49" s="1143" t="s">
        <v>5</v>
      </c>
      <c r="D49" s="1143"/>
      <c r="E49" s="1144"/>
      <c r="F49" s="19">
        <v>2.7</v>
      </c>
      <c r="G49" s="20">
        <v>10.039999999999999</v>
      </c>
      <c r="H49" s="20">
        <v>7.83</v>
      </c>
      <c r="I49" s="20">
        <v>0.71</v>
      </c>
      <c r="J49" s="21">
        <v>0.85</v>
      </c>
    </row>
    <row r="50" spans="2:10" ht="13.2" x14ac:dyDescent="0.2"/>
  </sheetData>
  <sheetProtection algorithmName="SHA-512" hashValue="JfaWIn6brha3ijZlnIpoXcid/W5xU9VUNuUmfq2JPB0GKKBhI3A6eC2rNddTodz/zFYmFmhCTcYFrgR6WlY15w==" saltValue="BcuvNkIFwY0wM+xZX59s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2026-03-04T01:33:20Z</cp:lastPrinted>
  <dcterms:created xsi:type="dcterms:W3CDTF">2026-02-23T06:24:43Z</dcterms:created>
  <dcterms:modified xsi:type="dcterms:W3CDTF">2026-03-12T07:39:39Z</dcterms:modified>
  <cp:category/>
</cp:coreProperties>
</file>